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tbackenc.mt.gov\uemredirect$\CMB069\Documents\"/>
    </mc:Choice>
  </mc:AlternateContent>
  <xr:revisionPtr revIDLastSave="0" documentId="8_{6A52ADB5-76A0-44F3-8FAC-DDABF6647DCB}" xr6:coauthVersionLast="47" xr6:coauthVersionMax="47" xr10:uidLastSave="{00000000-0000-0000-0000-000000000000}"/>
  <bookViews>
    <workbookView xWindow="1905" yWindow="1905" windowWidth="21600" windowHeight="11385" xr2:uid="{89EC8C13-E4C4-40AB-AC66-95DCE0741703}"/>
  </bookViews>
  <sheets>
    <sheet name="IBER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1" l="1"/>
  <c r="T2" i="1"/>
  <c r="R3" i="1"/>
  <c r="T3" i="1"/>
  <c r="T4" i="1" s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</calcChain>
</file>

<file path=xl/sharedStrings.xml><?xml version="1.0" encoding="utf-8"?>
<sst xmlns="http://schemas.openxmlformats.org/spreadsheetml/2006/main" count="392" uniqueCount="248">
  <si>
    <t xml:space="preserve">Western Montana Broadband </t>
  </si>
  <si>
    <t>Zacha Underground Construction Company</t>
  </si>
  <si>
    <t>n/a - ineligible to score</t>
  </si>
  <si>
    <t>22-602-80</t>
  </si>
  <si>
    <t>n/a</t>
  </si>
  <si>
    <t xml:space="preserve">Yellowstone Fiber Rural Springhill/Dry Creek Project </t>
  </si>
  <si>
    <t>Yellowstone Fiber</t>
  </si>
  <si>
    <t>passing counts</t>
  </si>
  <si>
    <t>22-602-79</t>
  </si>
  <si>
    <t>TCS- FTTH - Wild Horse Seeds - Havre, MT</t>
  </si>
  <si>
    <t xml:space="preserve">Triangle Communication System Inc. </t>
  </si>
  <si>
    <t>22-602-75</t>
  </si>
  <si>
    <t>Access Montana Last Mile FTTP, ACCMT-SRBEPWT, for the areas of Songer, Round Butte East/Pablo West, Timberlane</t>
  </si>
  <si>
    <t>Access Montana</t>
  </si>
  <si>
    <t>concur</t>
  </si>
  <si>
    <t>22-602-07</t>
  </si>
  <si>
    <t xml:space="preserve">Global Net - Middle Mile - Last Mile Upgrade for Springhill Area. </t>
  </si>
  <si>
    <t>Global Net</t>
  </si>
  <si>
    <t>22-602-49</t>
  </si>
  <si>
    <t>Access Montana Last mile FTTP, ACCMT- MST, For the areas of Mud Creek, Spud Lane and Terrace Lake</t>
  </si>
  <si>
    <t>22-602-04</t>
  </si>
  <si>
    <t>KDS Cascade County Fiber Network Deployment Plan</t>
  </si>
  <si>
    <t>KDS, Bialeki Holdings LLC</t>
  </si>
  <si>
    <t>22-602-60</t>
  </si>
  <si>
    <t>InterBel - Lincoln county Eureka &amp; Rexford Fiber overbuild</t>
  </si>
  <si>
    <t>InterBel Telephone Cooperative, Inc.</t>
  </si>
  <si>
    <t>22-602-59</t>
  </si>
  <si>
    <t>Access Montana Last mile FTTP, ACCMT-EHMRP, For the communities of Elmo, Hillside, Moiese, Ravalli and Pinehaven</t>
  </si>
  <si>
    <t>22-602-05</t>
  </si>
  <si>
    <t>3 Rivers Telephone Cooperative Inc. - Big Sky FTTH</t>
  </si>
  <si>
    <t>3 Rivers Telephone Cooperative Inc.</t>
  </si>
  <si>
    <t>Passing Counts</t>
  </si>
  <si>
    <t>22-602-01</t>
  </si>
  <si>
    <t>Gallatin Shepherd FTTH Project</t>
  </si>
  <si>
    <t>Gallatin Wireless Internet, LLC</t>
  </si>
  <si>
    <t>telehealth, passign counts</t>
  </si>
  <si>
    <t>22-602-48</t>
  </si>
  <si>
    <t>InterBel  - Flathead County West Valley Southeast</t>
  </si>
  <si>
    <t>22-602-58</t>
  </si>
  <si>
    <t>InterBel - Flathead County West Valley Northwest</t>
  </si>
  <si>
    <t>InterBel Telephone Cooperative Inc.</t>
  </si>
  <si>
    <t>22-602-57</t>
  </si>
  <si>
    <t>3 Rivers Telephone Cooperative Inc. - Rural Sheridan and Ennis FTTH</t>
  </si>
  <si>
    <t>3 Rivers Telephone Cooperative, Inc.</t>
  </si>
  <si>
    <t>22-602-02</t>
  </si>
  <si>
    <t>Access Montana Last Mile FTTP, ACCMT-JTLKSH, for the areas of Jette, South Hills &amp; Turtle Lake, Mud Lake Trail</t>
  </si>
  <si>
    <t>22-602-06</t>
  </si>
  <si>
    <t>PTC Huntley FTTP</t>
  </si>
  <si>
    <t>Project Telephone Company</t>
  </si>
  <si>
    <t>telehealth, passing counts</t>
  </si>
  <si>
    <t>22-602-66</t>
  </si>
  <si>
    <t>3 Rivers Telephone Cooperative, Inc. - Neihart FTTH</t>
  </si>
  <si>
    <t>22-602-03</t>
  </si>
  <si>
    <t>MontanaSky's East Flathead Valley 206 Corridor Expansion</t>
  </si>
  <si>
    <t>MontanaSky Networks</t>
  </si>
  <si>
    <t>comm ctr, WIC, lunch</t>
  </si>
  <si>
    <t>22-602-64</t>
  </si>
  <si>
    <t>Qwest Corporation - Forsyth</t>
  </si>
  <si>
    <t>Qwest Corporation</t>
  </si>
  <si>
    <t>22-602-69-5</t>
  </si>
  <si>
    <t>Forsyth FTTP Project</t>
  </si>
  <si>
    <t>Range Telephone Cooperative, Inc.</t>
  </si>
  <si>
    <t>22-602-71</t>
  </si>
  <si>
    <t>Colstrip Phase 1 Project</t>
  </si>
  <si>
    <t>22-602-70</t>
  </si>
  <si>
    <t>PTC Worden FTTP</t>
  </si>
  <si>
    <t>22-602-68</t>
  </si>
  <si>
    <t>PTC Pryor FTTP</t>
  </si>
  <si>
    <t>22-602-67</t>
  </si>
  <si>
    <t>Qwest Corporation - Hardin</t>
  </si>
  <si>
    <t>22-602-69-6</t>
  </si>
  <si>
    <t>Qwest Corporation - Bridger</t>
  </si>
  <si>
    <t>22-602-69-1</t>
  </si>
  <si>
    <t>Lincoln Telephone Company Inc. - Birdseye FTTH</t>
  </si>
  <si>
    <t>Lincoln Telephone Company Inc.</t>
  </si>
  <si>
    <t>comm ctr, public safety / 
co-location</t>
  </si>
  <si>
    <t>22-602-61</t>
  </si>
  <si>
    <t>Qwest Corporation - Wibaux</t>
  </si>
  <si>
    <t>22-602-69-11</t>
  </si>
  <si>
    <t>Qwest Corporation - Whitehall</t>
  </si>
  <si>
    <t>telehealth</t>
  </si>
  <si>
    <t>22-602-69-10</t>
  </si>
  <si>
    <t>Qwest Corporation - Three Forks</t>
  </si>
  <si>
    <t>22-602-69-9</t>
  </si>
  <si>
    <t>Qwest Corporation - Hungry Horse</t>
  </si>
  <si>
    <t>22-602-69-7</t>
  </si>
  <si>
    <t>Qwest Corporation - Dutton</t>
  </si>
  <si>
    <t>22-602-69-4</t>
  </si>
  <si>
    <t>Grizzly Broadband Ravalli County FTTH Project 5 (GBRC 5)</t>
  </si>
  <si>
    <t>Grizzly Broadband LLC</t>
  </si>
  <si>
    <t>telehealth, school lunch</t>
  </si>
  <si>
    <t>22-602-54</t>
  </si>
  <si>
    <t>Qwest Corporation - Darby</t>
  </si>
  <si>
    <t>22-602-69-3</t>
  </si>
  <si>
    <t>Qwest Corporation - Conrad</t>
  </si>
  <si>
    <t>22-602-69-2</t>
  </si>
  <si>
    <t>VCN Fiber Hardin</t>
  </si>
  <si>
    <t>Visionary Communications, Inc.</t>
  </si>
  <si>
    <t>comm ctr,WIC, school lunch, passing counts</t>
  </si>
  <si>
    <t>22-602-77</t>
  </si>
  <si>
    <t>Grizzly Broadband Ravalli County FTTH Project 6 (GBRC 6)</t>
  </si>
  <si>
    <t>22-602-55</t>
  </si>
  <si>
    <t>VCN Fiber Butte</t>
  </si>
  <si>
    <t>comm ctr, school lunch, passing counts</t>
  </si>
  <si>
    <t>22-602-76</t>
  </si>
  <si>
    <t>NTC Wolf Point FTTP</t>
  </si>
  <si>
    <t>Nemont Telephone Cooperative</t>
  </si>
  <si>
    <t>22-602-65</t>
  </si>
  <si>
    <t>Southern Montana Telephone Butte-Silver Bow County Expansion Project</t>
  </si>
  <si>
    <t>Southern Montana Telephone Company</t>
  </si>
  <si>
    <t>22-602-73</t>
  </si>
  <si>
    <t>Montana Opticom, LLC - Fiber to the Home Gallatin River West Project</t>
  </si>
  <si>
    <t>Montana Opticom, LLC</t>
  </si>
  <si>
    <t>school lunch, passing counts</t>
  </si>
  <si>
    <t>22-602-62</t>
  </si>
  <si>
    <t>Qwest Corporation - Shelby</t>
  </si>
  <si>
    <t>22-602-69-8</t>
  </si>
  <si>
    <t>Likely Cut-Off for $266M</t>
  </si>
  <si>
    <t>Charter Communications - Gallatin County 3 - FTTP EPON</t>
  </si>
  <si>
    <t>Charter Communications</t>
  </si>
  <si>
    <t>telehealth, school lunch, passing counts</t>
  </si>
  <si>
    <t>22-602-38</t>
  </si>
  <si>
    <t>Charter Communications - Gallatin County 5 - FTTP EPON</t>
  </si>
  <si>
    <t>22-602-40</t>
  </si>
  <si>
    <t>Charter Communications - Yellowstone County 4 - FTTP EPON</t>
  </si>
  <si>
    <t>22-602-31</t>
  </si>
  <si>
    <t>Inland Montana</t>
  </si>
  <si>
    <t>Inland Cellular LLC</t>
  </si>
  <si>
    <t>22-602-56</t>
  </si>
  <si>
    <t>Charter Communications - Gallatin County 4 - FTTP EPON</t>
  </si>
  <si>
    <t>22-602-39</t>
  </si>
  <si>
    <t>Tri County Telephone Association - South Central Fiber Broadband Project</t>
  </si>
  <si>
    <t>Tri County Telephone Association Inc.</t>
  </si>
  <si>
    <t>open access,  telehealth, comm ctr, passing counts</t>
  </si>
  <si>
    <t>22-602-74</t>
  </si>
  <si>
    <t>Charter Communications - Yellowstone County 3 - FTTP EPON</t>
  </si>
  <si>
    <t>telehealth, public safety/ co-location, school lunch</t>
  </si>
  <si>
    <t>22-602-30</t>
  </si>
  <si>
    <t>Charter Communications - Ravalli County 6 - FTTP EPON</t>
  </si>
  <si>
    <t>22-602-28</t>
  </si>
  <si>
    <t>Charter Communications - Flathead County 3 - FTTP EPON</t>
  </si>
  <si>
    <t>22-602-36</t>
  </si>
  <si>
    <t>Ravalli County 5</t>
  </si>
  <si>
    <t>22-602-20</t>
  </si>
  <si>
    <t>Charter Communications - Ravalli County 1 - FTTP EPON</t>
  </si>
  <si>
    <t>telehealth, public safety/ co-location, school lunch, passing counts</t>
  </si>
  <si>
    <t>22-602-24</t>
  </si>
  <si>
    <t>Charter Communications - Hill County - FTTP EPON</t>
  </si>
  <si>
    <t>22-602-42</t>
  </si>
  <si>
    <t>Grizzly Broadband Ravalli County FTTH Project 3 (GBRC 3)</t>
  </si>
  <si>
    <t>22-602-52</t>
  </si>
  <si>
    <t>Grizzly Broadband Ravalli County FTTH Project 2 (GBRC 2)</t>
  </si>
  <si>
    <t>22-602-51</t>
  </si>
  <si>
    <t>Charter Communications - Ravalli County 7 - FTTP EPON</t>
  </si>
  <si>
    <t>22-602-29</t>
  </si>
  <si>
    <t>Charter Communications - Ravalli County 4 - FTTP EPON</t>
  </si>
  <si>
    <t>22-602-27</t>
  </si>
  <si>
    <t>Charter Communications - Ravalli County 3 - FTTP EPON</t>
  </si>
  <si>
    <t>22-602-26</t>
  </si>
  <si>
    <t>Charter Communications - Flathead County 4 - FTTP EPON</t>
  </si>
  <si>
    <t>22-602-37</t>
  </si>
  <si>
    <t>Charter Communications - Lewis &amp; Clark County 2 - FTTP EPON</t>
  </si>
  <si>
    <t>22-602-45</t>
  </si>
  <si>
    <t>Charter Communications - Lewis &amp; Clark County 1 - FTTP EPON</t>
  </si>
  <si>
    <t>22-602-44</t>
  </si>
  <si>
    <t>Charter Communications - Lewis &amp; Clark County 3 - FTTP EPON"</t>
  </si>
  <si>
    <t>22-602-23</t>
  </si>
  <si>
    <t>Charter Communications - Yellowstone County 6 - FTTP EPON</t>
  </si>
  <si>
    <t>22-602-33</t>
  </si>
  <si>
    <t>Charter Communications - Yellowstone County 5 - FTTP EPON</t>
  </si>
  <si>
    <t>22-602-32</t>
  </si>
  <si>
    <t>VCN Fiber Whitehall and Three Forks</t>
  </si>
  <si>
    <t>telehealth,comm ctr, school lunch, passing counts</t>
  </si>
  <si>
    <t>22-602-78</t>
  </si>
  <si>
    <t>Grizzly Broadband Ravalli County FTTH Project 4 (GBRC 4)</t>
  </si>
  <si>
    <t>school lunch</t>
  </si>
  <si>
    <t>22-602-53</t>
  </si>
  <si>
    <t>Grizzly Broadband Ravalli County FTTH Project (GBRC 1)</t>
  </si>
  <si>
    <t>22-602-50</t>
  </si>
  <si>
    <t>Charter Communications - Missoula County 1 - FTTP EPON</t>
  </si>
  <si>
    <t>22-602-46</t>
  </si>
  <si>
    <t>Charter Communications - Jefferson County - FTTP EPON</t>
  </si>
  <si>
    <t>22-602-43</t>
  </si>
  <si>
    <t>Charter Communications - Flathead County 1 - FTTP EPON</t>
  </si>
  <si>
    <t>22-602-34</t>
  </si>
  <si>
    <t>Darby - Blackfoot Communications, Inc. - FTTP Project</t>
  </si>
  <si>
    <t>Blackfoot Telephone Cooperative, Inc.</t>
  </si>
  <si>
    <t>telehealth, WIC, school lunch, passing counts</t>
  </si>
  <si>
    <t>22-602-13</t>
  </si>
  <si>
    <t>Charter Communications - Flathead County 2 - FTTP EPON</t>
  </si>
  <si>
    <t>22-602-35</t>
  </si>
  <si>
    <t>Charter Communications -  Silver Bow County - FTTP EPON</t>
  </si>
  <si>
    <t>telehealth, public safety/ co-location, WIC, school lunch, passing counts</t>
  </si>
  <si>
    <t>22-602-22</t>
  </si>
  <si>
    <t>Charter Communications - Cascade County - FTTP EPON</t>
  </si>
  <si>
    <t>telehealth, WIC, school lunch</t>
  </si>
  <si>
    <t>22-602-21</t>
  </si>
  <si>
    <t>Siyeh Communications FTTP Project</t>
  </si>
  <si>
    <t>Siyeh Communications</t>
  </si>
  <si>
    <t>public safety/co-location, WIC, School lunch, passing counts</t>
  </si>
  <si>
    <t>22-602-72</t>
  </si>
  <si>
    <t>Charter Communications - Missoula County 2 - FTTP EPON</t>
  </si>
  <si>
    <t>22-602-47</t>
  </si>
  <si>
    <t>Montana Opticom, LLC - Fiber to the Home Missouri Headwaters Project</t>
  </si>
  <si>
    <t>public safety co-locate, school lunch</t>
  </si>
  <si>
    <t>22-602-63</t>
  </si>
  <si>
    <t>Charter Communications - Ravalli County 2 - FTTP EPON</t>
  </si>
  <si>
    <t>22-602-25</t>
  </si>
  <si>
    <t>Charter Communications - Glacier County - FTTP EPON</t>
  </si>
  <si>
    <t>22-602-41</t>
  </si>
  <si>
    <t>Potomac Blackfoot River - Blackfoot Telephone Cooperative, Inc. - FTTP Project</t>
  </si>
  <si>
    <t>22-602-18</t>
  </si>
  <si>
    <t>Selected based on Preliminary Rankings, scores dropped with review and no longer recommended for funding</t>
  </si>
  <si>
    <t>Drummond - Blackfoot Telephone Cooperative, Inc. - FTTP Project</t>
  </si>
  <si>
    <t>22-602-14</t>
  </si>
  <si>
    <t xml:space="preserve">Withdrawn due to federal award </t>
  </si>
  <si>
    <t>Philipsburg Valley - Blackfoot Telephone Cooperative, Inc. - FTTP Project</t>
  </si>
  <si>
    <t>22-602-16</t>
  </si>
  <si>
    <t xml:space="preserve">Not selected in initial Preliminary Rankings </t>
  </si>
  <si>
    <t>Philipsburg Rock Creek - Blackfoot Telephone Cooperative, Inc. - FTTP Project</t>
  </si>
  <si>
    <t>22-602-15</t>
  </si>
  <si>
    <t>Selected based on Preliminary Rankings + New Rankings but rose in final score</t>
  </si>
  <si>
    <t>Potomac Valley - Blackfoot Telephone Cooperative, Inc. - FTTP Project</t>
  </si>
  <si>
    <t>22-602-19</t>
  </si>
  <si>
    <t xml:space="preserve">Selected based on Preliminary Rankings </t>
  </si>
  <si>
    <t>Plains Riverside - Blackfoot Telephone Cooperative, Inc. - FTTP Project</t>
  </si>
  <si>
    <t>22-602-17</t>
  </si>
  <si>
    <t xml:space="preserve">COLORS KEY </t>
  </si>
  <si>
    <t xml:space="preserve">Cumulative - 
Recommended Allocation Total </t>
  </si>
  <si>
    <t>% of Requested Allocation Funds Recommended</t>
  </si>
  <si>
    <t>Allocation Funds Recommended</t>
  </si>
  <si>
    <t>Allocation Funds Requested</t>
  </si>
  <si>
    <t>Application Title</t>
  </si>
  <si>
    <t>Applicant’s Name</t>
  </si>
  <si>
    <t>Notes / Adjustments</t>
  </si>
  <si>
    <t>Application #</t>
  </si>
  <si>
    <t>Revised Passing Counts Pts Adjustment</t>
  </si>
  <si>
    <t>7f
20% + school lunch qualified
(1)</t>
  </si>
  <si>
    <t>7d
30% + WIC
(1)</t>
  </si>
  <si>
    <t>Public Safety
(10 pts)</t>
  </si>
  <si>
    <t>Community Center
(2 pts)</t>
  </si>
  <si>
    <t>Telehealth
(10 pts)</t>
  </si>
  <si>
    <t>Open Access
(10 pts)</t>
  </si>
  <si>
    <t>Updated Score</t>
  </si>
  <si>
    <t>Updated Rank</t>
  </si>
  <si>
    <t>Prelim Score</t>
  </si>
  <si>
    <t>Prelim Rank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</si>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</sst>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trike/>
      <sz val="9"/>
      <color theme="0" tint="-0.499984740745262"/>
      <name val="Calibri"/>
      <family val="2"/>
      <scheme val="minor"/>
    </font>
    <font>
      <strike/>
      <sz val="9"/>
      <color theme="0" tint="-0.499984740745262"/>
      <name val="Calibri"/>
      <family val="2"/>
    </font>
    <font>
      <b/>
      <strike/>
      <sz val="9"/>
      <color theme="0" tint="-0.499984740745262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rgb="FF000000"/>
      <name val="Calibri"/>
      <family val="2"/>
    </font>
    <font>
      <sz val="9"/>
      <color theme="0" tint="-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9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9" fontId="3" fillId="0" borderId="0" xfId="3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3" applyNumberFormat="1" applyFont="1" applyAlignment="1">
      <alignment wrapText="1"/>
    </xf>
    <xf numFmtId="0" fontId="6" fillId="0" borderId="0" xfId="0" applyFont="1" applyAlignment="1">
      <alignment wrapText="1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9" fontId="7" fillId="0" borderId="1" xfId="3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5" xfId="3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9" fontId="3" fillId="0" borderId="1" xfId="3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4" borderId="4" xfId="3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1" fillId="0" borderId="5" xfId="3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4" fontId="3" fillId="5" borderId="1" xfId="2" applyFont="1" applyFill="1" applyBorder="1" applyAlignment="1">
      <alignment horizontal="center" vertical="center" wrapText="1"/>
    </xf>
    <xf numFmtId="9" fontId="3" fillId="5" borderId="1" xfId="3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1" fillId="5" borderId="4" xfId="3" applyNumberFormat="1" applyFont="1" applyFill="1" applyBorder="1" applyAlignment="1">
      <alignment horizontal="center" vertical="center" wrapText="1"/>
    </xf>
    <xf numFmtId="0" fontId="11" fillId="5" borderId="1" xfId="3" applyNumberFormat="1" applyFont="1" applyFill="1" applyBorder="1" applyAlignment="1">
      <alignment horizontal="center" vertical="center" wrapText="1"/>
    </xf>
    <xf numFmtId="0" fontId="11" fillId="5" borderId="5" xfId="3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1" fillId="0" borderId="4" xfId="3" applyNumberFormat="1" applyFont="1" applyFill="1" applyBorder="1" applyAlignment="1">
      <alignment horizontal="center" vertical="center" wrapText="1"/>
    </xf>
    <xf numFmtId="0" fontId="11" fillId="4" borderId="1" xfId="3" applyNumberFormat="1" applyFont="1" applyFill="1" applyBorder="1" applyAlignment="1">
      <alignment horizontal="center" vertical="center" wrapText="1"/>
    </xf>
    <xf numFmtId="0" fontId="11" fillId="4" borderId="5" xfId="3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3" fillId="5" borderId="8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9" fontId="3" fillId="0" borderId="1" xfId="3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0" fillId="6" borderId="4" xfId="3" applyNumberFormat="1" applyFont="1" applyFill="1" applyBorder="1" applyAlignment="1">
      <alignment wrapText="1"/>
    </xf>
    <xf numFmtId="0" fontId="0" fillId="0" borderId="1" xfId="3" applyNumberFormat="1" applyFont="1" applyFill="1" applyBorder="1" applyAlignment="1">
      <alignment wrapText="1"/>
    </xf>
    <xf numFmtId="0" fontId="0" fillId="0" borderId="5" xfId="3" applyNumberFormat="1" applyFont="1" applyFill="1" applyBorder="1" applyAlignment="1">
      <alignment wrapText="1"/>
    </xf>
    <xf numFmtId="0" fontId="14" fillId="6" borderId="1" xfId="0" applyFont="1" applyFill="1" applyBorder="1" applyAlignment="1">
      <alignment horizontal="center" vertical="center" wrapText="1"/>
    </xf>
    <xf numFmtId="0" fontId="2" fillId="2" borderId="2" xfId="4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0" fillId="6" borderId="9" xfId="3" applyNumberFormat="1" applyFont="1" applyFill="1" applyBorder="1" applyAlignment="1">
      <alignment wrapText="1"/>
    </xf>
    <xf numFmtId="0" fontId="0" fillId="0" borderId="2" xfId="3" applyNumberFormat="1" applyFont="1" applyFill="1" applyBorder="1" applyAlignment="1">
      <alignment wrapText="1"/>
    </xf>
    <xf numFmtId="0" fontId="0" fillId="0" borderId="10" xfId="3" applyNumberFormat="1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0" fillId="6" borderId="1" xfId="3" applyNumberFormat="1" applyFont="1" applyFill="1" applyBorder="1" applyAlignment="1">
      <alignment wrapText="1"/>
    </xf>
    <xf numFmtId="0" fontId="2" fillId="2" borderId="1" xfId="4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3" fillId="0" borderId="2" xfId="2" applyFont="1" applyBorder="1" applyAlignment="1">
      <alignment horizontal="center" vertical="center" wrapText="1"/>
    </xf>
    <xf numFmtId="9" fontId="3" fillId="0" borderId="2" xfId="3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6" borderId="2" xfId="3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9" xfId="3" applyNumberFormat="1" applyFont="1" applyFill="1" applyBorder="1" applyAlignment="1">
      <alignment horizontal="center" vertical="center" wrapText="1"/>
    </xf>
    <xf numFmtId="0" fontId="11" fillId="5" borderId="2" xfId="3" applyNumberFormat="1" applyFont="1" applyFill="1" applyBorder="1" applyAlignment="1">
      <alignment horizontal="center" vertical="center" wrapText="1"/>
    </xf>
    <xf numFmtId="0" fontId="11" fillId="5" borderId="10" xfId="3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0" fillId="0" borderId="13" xfId="0" applyBorder="1"/>
    <xf numFmtId="44" fontId="3" fillId="8" borderId="14" xfId="2" applyFont="1" applyFill="1" applyBorder="1" applyAlignment="1">
      <alignment horizontal="center" vertical="center" wrapText="1"/>
    </xf>
    <xf numFmtId="9" fontId="3" fillId="8" borderId="14" xfId="3" applyFont="1" applyFill="1" applyBorder="1" applyAlignment="1">
      <alignment horizontal="center" vertical="center" wrapText="1"/>
    </xf>
    <xf numFmtId="44" fontId="3" fillId="8" borderId="14" xfId="0" applyNumberFormat="1" applyFont="1" applyFill="1" applyBorder="1" applyAlignment="1">
      <alignment horizontal="center" vertical="center" wrapText="1"/>
    </xf>
    <xf numFmtId="164" fontId="13" fillId="8" borderId="15" xfId="0" applyNumberFormat="1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1" fillId="8" borderId="18" xfId="3" applyNumberFormat="1" applyFont="1" applyFill="1" applyBorder="1" applyAlignment="1">
      <alignment horizontal="center" vertical="center" wrapText="1"/>
    </xf>
    <xf numFmtId="0" fontId="11" fillId="8" borderId="16" xfId="3" applyNumberFormat="1" applyFont="1" applyFill="1" applyBorder="1" applyAlignment="1">
      <alignment horizontal="center" vertical="center" wrapText="1"/>
    </xf>
    <xf numFmtId="0" fontId="11" fillId="8" borderId="19" xfId="3" applyNumberFormat="1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44" fontId="3" fillId="8" borderId="1" xfId="2" applyFont="1" applyFill="1" applyBorder="1" applyAlignment="1">
      <alignment horizontal="center" vertical="center" wrapText="1"/>
    </xf>
    <xf numFmtId="9" fontId="3" fillId="8" borderId="1" xfId="3" applyFont="1" applyFill="1" applyBorder="1" applyAlignment="1">
      <alignment horizontal="center" vertical="center" wrapText="1"/>
    </xf>
    <xf numFmtId="44" fontId="3" fillId="8" borderId="1" xfId="0" applyNumberFormat="1" applyFont="1" applyFill="1" applyBorder="1" applyAlignment="1">
      <alignment horizontal="center" vertical="center" wrapText="1"/>
    </xf>
    <xf numFmtId="164" fontId="13" fillId="8" borderId="8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8" borderId="9" xfId="3" applyNumberFormat="1" applyFont="1" applyFill="1" applyBorder="1" applyAlignment="1">
      <alignment horizontal="center" vertical="center" wrapText="1"/>
    </xf>
    <xf numFmtId="0" fontId="11" fillId="8" borderId="2" xfId="3" applyNumberFormat="1" applyFont="1" applyFill="1" applyBorder="1" applyAlignment="1">
      <alignment horizontal="center" vertical="center" wrapText="1"/>
    </xf>
    <xf numFmtId="0" fontId="11" fillId="8" borderId="10" xfId="3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44" fontId="3" fillId="9" borderId="1" xfId="2" applyFont="1" applyFill="1" applyBorder="1" applyAlignment="1">
      <alignment horizontal="center" vertical="center" wrapText="1"/>
    </xf>
    <xf numFmtId="9" fontId="3" fillId="9" borderId="1" xfId="3" applyFont="1" applyFill="1" applyBorder="1" applyAlignment="1">
      <alignment horizontal="center" vertical="center" wrapText="1"/>
    </xf>
    <xf numFmtId="44" fontId="3" fillId="9" borderId="1" xfId="0" applyNumberFormat="1" applyFont="1" applyFill="1" applyBorder="1" applyAlignment="1">
      <alignment horizontal="center" vertical="center" wrapText="1"/>
    </xf>
    <xf numFmtId="164" fontId="13" fillId="9" borderId="8" xfId="0" applyNumberFormat="1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1" fillId="9" borderId="9" xfId="3" applyNumberFormat="1" applyFont="1" applyFill="1" applyBorder="1" applyAlignment="1">
      <alignment horizontal="center" vertical="center" wrapText="1"/>
    </xf>
    <xf numFmtId="0" fontId="11" fillId="9" borderId="2" xfId="3" applyNumberFormat="1" applyFont="1" applyFill="1" applyBorder="1" applyAlignment="1">
      <alignment horizontal="center" vertical="center" wrapText="1"/>
    </xf>
    <xf numFmtId="0" fontId="11" fillId="9" borderId="10" xfId="3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44" fontId="3" fillId="10" borderId="1" xfId="2" applyFont="1" applyFill="1" applyBorder="1" applyAlignment="1">
      <alignment horizontal="center" vertical="center" wrapText="1"/>
    </xf>
    <xf numFmtId="9" fontId="3" fillId="10" borderId="1" xfId="3" applyFont="1" applyFill="1" applyBorder="1" applyAlignment="1">
      <alignment horizontal="center" vertical="center" wrapText="1"/>
    </xf>
    <xf numFmtId="44" fontId="3" fillId="10" borderId="1" xfId="0" applyNumberFormat="1" applyFont="1" applyFill="1" applyBorder="1" applyAlignment="1">
      <alignment horizontal="center" vertical="center" wrapText="1"/>
    </xf>
    <xf numFmtId="164" fontId="13" fillId="10" borderId="8" xfId="0" applyNumberFormat="1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1" fillId="10" borderId="9" xfId="3" applyNumberFormat="1" applyFont="1" applyFill="1" applyBorder="1" applyAlignment="1">
      <alignment horizontal="center" vertical="center" wrapText="1"/>
    </xf>
    <xf numFmtId="0" fontId="11" fillId="10" borderId="2" xfId="3" applyNumberFormat="1" applyFont="1" applyFill="1" applyBorder="1" applyAlignment="1">
      <alignment horizontal="center" vertical="center" wrapText="1"/>
    </xf>
    <xf numFmtId="0" fontId="11" fillId="10" borderId="10" xfId="3" applyNumberFormat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164" fontId="4" fillId="10" borderId="8" xfId="0" applyNumberFormat="1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left" vertical="center"/>
    </xf>
    <xf numFmtId="164" fontId="4" fillId="8" borderId="8" xfId="0" applyNumberFormat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44" fontId="3" fillId="11" borderId="1" xfId="2" applyFont="1" applyFill="1" applyBorder="1" applyAlignment="1">
      <alignment horizontal="center" vertical="center" wrapText="1"/>
    </xf>
    <xf numFmtId="9" fontId="3" fillId="11" borderId="1" xfId="3" applyFont="1" applyFill="1" applyBorder="1" applyAlignment="1">
      <alignment horizontal="center" vertical="center" wrapText="1"/>
    </xf>
    <xf numFmtId="44" fontId="3" fillId="11" borderId="1" xfId="0" applyNumberFormat="1" applyFont="1" applyFill="1" applyBorder="1" applyAlignment="1">
      <alignment horizontal="center" vertical="center" wrapText="1"/>
    </xf>
    <xf numFmtId="164" fontId="4" fillId="11" borderId="8" xfId="0" applyNumberFormat="1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1" fillId="11" borderId="9" xfId="3" applyNumberFormat="1" applyFont="1" applyFill="1" applyBorder="1" applyAlignment="1">
      <alignment horizontal="center" vertical="center" wrapText="1"/>
    </xf>
    <xf numFmtId="0" fontId="11" fillId="11" borderId="2" xfId="3" applyNumberFormat="1" applyFont="1" applyFill="1" applyBorder="1" applyAlignment="1">
      <alignment horizontal="center" vertical="center" wrapText="1"/>
    </xf>
    <xf numFmtId="0" fontId="11" fillId="11" borderId="10" xfId="3" applyNumberFormat="1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44" fontId="7" fillId="12" borderId="1" xfId="2" applyFont="1" applyFill="1" applyBorder="1" applyAlignment="1">
      <alignment horizontal="center" vertical="center" wrapText="1"/>
    </xf>
    <xf numFmtId="9" fontId="7" fillId="12" borderId="1" xfId="3" applyFont="1" applyFill="1" applyBorder="1" applyAlignment="1">
      <alignment horizontal="center" vertical="center" wrapText="1"/>
    </xf>
    <xf numFmtId="44" fontId="7" fillId="12" borderId="1" xfId="0" applyNumberFormat="1" applyFont="1" applyFill="1" applyBorder="1" applyAlignment="1">
      <alignment horizontal="center" vertical="center" wrapText="1"/>
    </xf>
    <xf numFmtId="164" fontId="8" fillId="12" borderId="8" xfId="0" applyNumberFormat="1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7" fillId="12" borderId="9" xfId="3" applyNumberFormat="1" applyFont="1" applyFill="1" applyBorder="1" applyAlignment="1">
      <alignment horizontal="center" vertical="center" wrapText="1"/>
    </xf>
    <xf numFmtId="0" fontId="7" fillId="12" borderId="2" xfId="3" applyNumberFormat="1" applyFont="1" applyFill="1" applyBorder="1" applyAlignment="1">
      <alignment horizontal="center" vertical="center" wrapText="1"/>
    </xf>
    <xf numFmtId="0" fontId="7" fillId="12" borderId="10" xfId="3" applyNumberFormat="1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164" fontId="4" fillId="9" borderId="8" xfId="0" applyNumberFormat="1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64" fontId="4" fillId="9" borderId="11" xfId="0" applyNumberFormat="1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44" fontId="12" fillId="15" borderId="22" xfId="0" applyNumberFormat="1" applyFont="1" applyFill="1" applyBorder="1" applyAlignment="1">
      <alignment horizontal="center" vertical="center" wrapText="1"/>
    </xf>
    <xf numFmtId="165" fontId="12" fillId="15" borderId="22" xfId="1" applyNumberFormat="1" applyFont="1" applyFill="1" applyBorder="1" applyAlignment="1">
      <alignment horizontal="center" vertical="center" wrapText="1"/>
    </xf>
    <xf numFmtId="0" fontId="17" fillId="15" borderId="23" xfId="0" applyFont="1" applyFill="1" applyBorder="1" applyAlignment="1">
      <alignment horizontal="center" vertical="center" wrapText="1"/>
    </xf>
    <xf numFmtId="10" fontId="12" fillId="15" borderId="22" xfId="3" applyNumberFormat="1" applyFont="1" applyFill="1" applyBorder="1" applyAlignment="1">
      <alignment horizontal="center" vertical="center" wrapText="1"/>
    </xf>
    <xf numFmtId="0" fontId="18" fillId="15" borderId="22" xfId="3" applyNumberFormat="1" applyFont="1" applyFill="1" applyBorder="1" applyAlignment="1">
      <alignment horizontal="center" vertical="center" wrapText="1"/>
    </xf>
    <xf numFmtId="0" fontId="17" fillId="15" borderId="24" xfId="0" applyFont="1" applyFill="1" applyBorder="1" applyAlignment="1">
      <alignment horizontal="center" vertical="center" wrapText="1"/>
    </xf>
    <xf numFmtId="0" fontId="17" fillId="15" borderId="25" xfId="0" applyFont="1" applyFill="1" applyBorder="1" applyAlignment="1">
      <alignment horizontal="center" vertical="center" wrapText="1"/>
    </xf>
    <xf numFmtId="44" fontId="12" fillId="15" borderId="26" xfId="0" applyNumberFormat="1" applyFont="1" applyFill="1" applyBorder="1" applyAlignment="1">
      <alignment horizontal="center" vertical="center" wrapText="1"/>
    </xf>
    <xf numFmtId="44" fontId="12" fillId="15" borderId="1" xfId="0" applyNumberFormat="1" applyFont="1" applyFill="1" applyBorder="1" applyAlignment="1">
      <alignment horizontal="center" vertical="center" wrapText="1"/>
    </xf>
  </cellXfs>
  <cellStyles count="5">
    <cellStyle name="Bad" xfId="4" builtinId="27"/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97A1-62DF-4D28-82C5-61AB7EB70480}">
  <sheetPr>
    <pageSetUpPr fitToPage="1"/>
  </sheetPr>
  <dimension ref="A1:AA86"/>
  <sheetViews>
    <sheetView tabSelected="1" topLeftCell="Q1" zoomScale="77" zoomScaleNormal="77" workbookViewId="0">
      <selection activeCell="Z12" sqref="Z12"/>
    </sheetView>
  </sheetViews>
  <sheetFormatPr defaultColWidth="8.7109375" defaultRowHeight="15" x14ac:dyDescent="0.25"/>
  <cols>
    <col min="1" max="1" width="7.5703125" style="8" customWidth="1"/>
    <col min="2" max="2" width="10" style="5" customWidth="1"/>
    <col min="3" max="3" width="9.42578125" style="7" customWidth="1"/>
    <col min="4" max="4" width="9.140625" style="5" customWidth="1"/>
    <col min="5" max="5" width="9.140625" style="7" customWidth="1"/>
    <col min="6" max="9" width="9.42578125" style="1" hidden="1" customWidth="1"/>
    <col min="10" max="10" width="9" style="6" hidden="1" customWidth="1"/>
    <col min="11" max="11" width="11.5703125" style="6" hidden="1" customWidth="1"/>
    <col min="12" max="12" width="14.140625" style="6" hidden="1" customWidth="1"/>
    <col min="13" max="13" width="13.28515625" style="5" customWidth="1"/>
    <col min="14" max="14" width="23.7109375" style="1" hidden="1" customWidth="1"/>
    <col min="15" max="15" width="32.42578125" style="5" customWidth="1"/>
    <col min="16" max="16" width="37.85546875" style="5" customWidth="1"/>
    <col min="17" max="17" width="14" style="4" customWidth="1"/>
    <col min="18" max="18" width="15" style="1" customWidth="1"/>
    <col min="19" max="19" width="16.42578125" style="3" customWidth="1"/>
    <col min="20" max="20" width="17.42578125" style="1" customWidth="1"/>
    <col min="21" max="21" width="2.42578125" style="2" customWidth="1"/>
    <col min="22" max="16384" width="8.7109375" style="1"/>
  </cols>
  <sheetData>
    <row r="1" spans="1:27" ht="66" customHeight="1" thickBot="1" x14ac:dyDescent="0.3">
      <c r="A1" s="196" t="s">
        <v>247</v>
      </c>
      <c r="B1" s="195" t="s">
        <v>246</v>
      </c>
      <c r="C1" s="191" t="s">
        <v>245</v>
      </c>
      <c r="D1" s="188" t="s">
        <v>244</v>
      </c>
      <c r="E1" s="191" t="s">
        <v>243</v>
      </c>
      <c r="F1" s="194" t="s">
        <v>242</v>
      </c>
      <c r="G1" s="194" t="s">
        <v>241</v>
      </c>
      <c r="H1" s="194" t="s">
        <v>240</v>
      </c>
      <c r="I1" s="193" t="s">
        <v>239</v>
      </c>
      <c r="J1" s="192" t="s">
        <v>238</v>
      </c>
      <c r="K1" s="192" t="s">
        <v>237</v>
      </c>
      <c r="L1" s="192" t="s">
        <v>236</v>
      </c>
      <c r="M1" s="191" t="s">
        <v>235</v>
      </c>
      <c r="N1" s="190" t="s">
        <v>234</v>
      </c>
      <c r="O1" s="189" t="s">
        <v>233</v>
      </c>
      <c r="P1" s="189" t="s">
        <v>232</v>
      </c>
      <c r="Q1" s="188" t="s">
        <v>231</v>
      </c>
      <c r="R1" s="188" t="s">
        <v>230</v>
      </c>
      <c r="S1" s="188" t="s">
        <v>229</v>
      </c>
      <c r="T1" s="188" t="s">
        <v>228</v>
      </c>
      <c r="V1" s="187" t="s">
        <v>227</v>
      </c>
      <c r="W1" s="187"/>
      <c r="X1" s="187"/>
      <c r="Y1" s="187"/>
      <c r="Z1" s="187"/>
      <c r="AA1" s="187"/>
    </row>
    <row r="2" spans="1:27" ht="31.15" customHeight="1" x14ac:dyDescent="0.25">
      <c r="A2" s="125">
        <v>1</v>
      </c>
      <c r="B2" s="132">
        <v>11</v>
      </c>
      <c r="C2" s="131">
        <v>64</v>
      </c>
      <c r="D2" s="123">
        <v>1</v>
      </c>
      <c r="E2" s="131">
        <v>95</v>
      </c>
      <c r="F2" s="130">
        <v>10</v>
      </c>
      <c r="G2" s="130">
        <v>10</v>
      </c>
      <c r="H2" s="130">
        <v>2</v>
      </c>
      <c r="I2" s="129">
        <v>10</v>
      </c>
      <c r="J2" s="128">
        <v>1</v>
      </c>
      <c r="K2" s="127">
        <v>1</v>
      </c>
      <c r="L2" s="126">
        <v>-3</v>
      </c>
      <c r="M2" s="123" t="s">
        <v>226</v>
      </c>
      <c r="N2" s="124" t="s">
        <v>187</v>
      </c>
      <c r="O2" s="123" t="s">
        <v>186</v>
      </c>
      <c r="P2" s="123" t="s">
        <v>225</v>
      </c>
      <c r="Q2" s="186">
        <v>9934250</v>
      </c>
      <c r="R2" s="121">
        <f>S2*Q2</f>
        <v>9934250</v>
      </c>
      <c r="S2" s="120">
        <v>1</v>
      </c>
      <c r="T2" s="119">
        <f>R2</f>
        <v>9934250</v>
      </c>
      <c r="V2" s="130"/>
      <c r="W2" s="183" t="s">
        <v>224</v>
      </c>
      <c r="X2" s="183"/>
      <c r="Y2" s="183"/>
      <c r="Z2" s="183"/>
      <c r="AA2" s="183"/>
    </row>
    <row r="3" spans="1:27" ht="37.5" customHeight="1" x14ac:dyDescent="0.25">
      <c r="A3" s="125">
        <v>2</v>
      </c>
      <c r="B3" s="182">
        <v>36</v>
      </c>
      <c r="C3" s="131">
        <v>61</v>
      </c>
      <c r="D3" s="125">
        <v>1</v>
      </c>
      <c r="E3" s="131">
        <v>95</v>
      </c>
      <c r="F3" s="130">
        <v>10</v>
      </c>
      <c r="G3" s="130">
        <v>10</v>
      </c>
      <c r="H3" s="130">
        <v>2</v>
      </c>
      <c r="I3" s="129">
        <v>10</v>
      </c>
      <c r="J3" s="128">
        <v>1</v>
      </c>
      <c r="K3" s="127">
        <v>1</v>
      </c>
      <c r="L3" s="126">
        <v>0</v>
      </c>
      <c r="M3" s="125" t="s">
        <v>223</v>
      </c>
      <c r="N3" s="124" t="s">
        <v>195</v>
      </c>
      <c r="O3" s="123" t="s">
        <v>186</v>
      </c>
      <c r="P3" s="123" t="s">
        <v>222</v>
      </c>
      <c r="Q3" s="181">
        <v>7083140</v>
      </c>
      <c r="R3" s="121">
        <f>S3*Q3</f>
        <v>7083140</v>
      </c>
      <c r="S3" s="120">
        <v>1</v>
      </c>
      <c r="T3" s="119">
        <f>R3+T2</f>
        <v>17017390</v>
      </c>
      <c r="V3" s="163"/>
      <c r="W3" s="183" t="s">
        <v>221</v>
      </c>
      <c r="X3" s="183"/>
      <c r="Y3" s="183"/>
      <c r="Z3" s="183"/>
      <c r="AA3" s="183"/>
    </row>
    <row r="4" spans="1:27" ht="31.15" customHeight="1" x14ac:dyDescent="0.25">
      <c r="A4" s="125">
        <v>3</v>
      </c>
      <c r="B4" s="132">
        <v>27</v>
      </c>
      <c r="C4" s="131">
        <v>62</v>
      </c>
      <c r="D4" s="123">
        <v>3</v>
      </c>
      <c r="E4" s="131">
        <v>93</v>
      </c>
      <c r="F4" s="130">
        <v>10</v>
      </c>
      <c r="G4" s="130">
        <v>10</v>
      </c>
      <c r="H4" s="130">
        <v>2</v>
      </c>
      <c r="I4" s="129">
        <v>10</v>
      </c>
      <c r="J4" s="128">
        <v>1</v>
      </c>
      <c r="K4" s="127">
        <v>1</v>
      </c>
      <c r="L4" s="126">
        <v>-3</v>
      </c>
      <c r="M4" s="125" t="s">
        <v>220</v>
      </c>
      <c r="N4" s="124" t="s">
        <v>187</v>
      </c>
      <c r="O4" s="123" t="s">
        <v>186</v>
      </c>
      <c r="P4" s="123" t="s">
        <v>219</v>
      </c>
      <c r="Q4" s="181">
        <v>9931090</v>
      </c>
      <c r="R4" s="121">
        <f>S4*Q4</f>
        <v>9931090</v>
      </c>
      <c r="S4" s="120">
        <v>1</v>
      </c>
      <c r="T4" s="119">
        <f>R4+T3</f>
        <v>26948480</v>
      </c>
      <c r="V4" s="116"/>
      <c r="W4" s="183" t="s">
        <v>218</v>
      </c>
      <c r="X4" s="183"/>
      <c r="Y4" s="183"/>
      <c r="Z4" s="183"/>
      <c r="AA4" s="183"/>
    </row>
    <row r="5" spans="1:27" ht="31.15" customHeight="1" x14ac:dyDescent="0.25">
      <c r="A5" s="125">
        <v>4</v>
      </c>
      <c r="B5" s="132">
        <v>36</v>
      </c>
      <c r="C5" s="131">
        <v>61</v>
      </c>
      <c r="D5" s="123">
        <v>3</v>
      </c>
      <c r="E5" s="131">
        <v>93</v>
      </c>
      <c r="F5" s="130">
        <v>10</v>
      </c>
      <c r="G5" s="130">
        <v>10</v>
      </c>
      <c r="H5" s="130">
        <v>2</v>
      </c>
      <c r="I5" s="129">
        <v>10</v>
      </c>
      <c r="J5" s="128">
        <v>1</v>
      </c>
      <c r="K5" s="127">
        <v>1</v>
      </c>
      <c r="L5" s="126">
        <v>-2</v>
      </c>
      <c r="M5" s="125" t="s">
        <v>217</v>
      </c>
      <c r="N5" s="124" t="s">
        <v>187</v>
      </c>
      <c r="O5" s="123" t="s">
        <v>186</v>
      </c>
      <c r="P5" s="123" t="s">
        <v>216</v>
      </c>
      <c r="Q5" s="181">
        <v>8724760</v>
      </c>
      <c r="R5" s="121">
        <f>S5*Q5</f>
        <v>8724760</v>
      </c>
      <c r="S5" s="120">
        <v>1</v>
      </c>
      <c r="T5" s="119">
        <f>R5+T4</f>
        <v>35673240</v>
      </c>
      <c r="V5" s="185"/>
      <c r="W5" s="183" t="s">
        <v>215</v>
      </c>
      <c r="X5" s="183"/>
      <c r="Y5" s="183"/>
      <c r="Z5" s="183"/>
      <c r="AA5" s="183"/>
    </row>
    <row r="6" spans="1:27" ht="48" customHeight="1" x14ac:dyDescent="0.25">
      <c r="A6" s="111">
        <v>5</v>
      </c>
      <c r="B6" s="118">
        <v>48</v>
      </c>
      <c r="C6" s="117">
        <v>59</v>
      </c>
      <c r="D6" s="109">
        <v>3</v>
      </c>
      <c r="E6" s="117">
        <v>93</v>
      </c>
      <c r="F6" s="116">
        <v>10</v>
      </c>
      <c r="G6" s="116">
        <v>10</v>
      </c>
      <c r="H6" s="116">
        <v>2</v>
      </c>
      <c r="I6" s="115">
        <v>10</v>
      </c>
      <c r="J6" s="114">
        <v>1</v>
      </c>
      <c r="K6" s="113">
        <v>1</v>
      </c>
      <c r="L6" s="112">
        <v>0</v>
      </c>
      <c r="M6" s="111" t="s">
        <v>214</v>
      </c>
      <c r="N6" s="110" t="s">
        <v>195</v>
      </c>
      <c r="O6" s="109" t="s">
        <v>186</v>
      </c>
      <c r="P6" s="109" t="s">
        <v>213</v>
      </c>
      <c r="Q6" s="150">
        <v>9996660</v>
      </c>
      <c r="R6" s="107">
        <f>S6*Q6</f>
        <v>9996660</v>
      </c>
      <c r="S6" s="106">
        <v>1</v>
      </c>
      <c r="T6" s="105">
        <f>R6+T5</f>
        <v>45669900</v>
      </c>
      <c r="V6" s="184"/>
      <c r="W6" s="183" t="s">
        <v>212</v>
      </c>
      <c r="X6" s="183"/>
      <c r="Y6" s="183"/>
      <c r="Z6" s="183"/>
      <c r="AA6" s="183"/>
    </row>
    <row r="7" spans="1:27" ht="31.15" customHeight="1" x14ac:dyDescent="0.25">
      <c r="A7" s="111">
        <v>6</v>
      </c>
      <c r="B7" s="118">
        <v>48</v>
      </c>
      <c r="C7" s="117">
        <v>59</v>
      </c>
      <c r="D7" s="109">
        <v>3</v>
      </c>
      <c r="E7" s="117">
        <v>93</v>
      </c>
      <c r="F7" s="116">
        <v>10</v>
      </c>
      <c r="G7" s="116">
        <v>10</v>
      </c>
      <c r="H7" s="116">
        <v>2</v>
      </c>
      <c r="I7" s="115">
        <v>10</v>
      </c>
      <c r="J7" s="114">
        <v>1</v>
      </c>
      <c r="K7" s="113">
        <v>1</v>
      </c>
      <c r="L7" s="112">
        <v>0</v>
      </c>
      <c r="M7" s="111" t="s">
        <v>211</v>
      </c>
      <c r="N7" s="110" t="s">
        <v>195</v>
      </c>
      <c r="O7" s="109" t="s">
        <v>186</v>
      </c>
      <c r="P7" s="109" t="s">
        <v>210</v>
      </c>
      <c r="Q7" s="150">
        <v>7436270</v>
      </c>
      <c r="R7" s="107">
        <f>S7*Q7</f>
        <v>7436270</v>
      </c>
      <c r="S7" s="106">
        <v>1</v>
      </c>
      <c r="T7" s="105">
        <f>R7+T6</f>
        <v>53106170</v>
      </c>
    </row>
    <row r="8" spans="1:27" ht="29.1" customHeight="1" x14ac:dyDescent="0.25">
      <c r="A8" s="125">
        <v>7</v>
      </c>
      <c r="B8" s="182">
        <v>1</v>
      </c>
      <c r="C8" s="131">
        <v>73</v>
      </c>
      <c r="D8" s="125">
        <v>7</v>
      </c>
      <c r="E8" s="131">
        <v>92</v>
      </c>
      <c r="F8" s="130"/>
      <c r="G8" s="130">
        <v>10</v>
      </c>
      <c r="H8" s="130"/>
      <c r="I8" s="129">
        <v>10</v>
      </c>
      <c r="J8" s="128">
        <v>1</v>
      </c>
      <c r="K8" s="127">
        <v>1</v>
      </c>
      <c r="L8" s="126">
        <v>-3</v>
      </c>
      <c r="M8" s="123" t="s">
        <v>209</v>
      </c>
      <c r="N8" s="124" t="s">
        <v>120</v>
      </c>
      <c r="O8" s="123" t="s">
        <v>119</v>
      </c>
      <c r="P8" s="123" t="s">
        <v>208</v>
      </c>
      <c r="Q8" s="181">
        <v>4774863</v>
      </c>
      <c r="R8" s="121">
        <f>S8*Q8</f>
        <v>4774863</v>
      </c>
      <c r="S8" s="120">
        <v>1</v>
      </c>
      <c r="T8" s="119">
        <f>R8+T7</f>
        <v>57881033</v>
      </c>
    </row>
    <row r="9" spans="1:27" ht="36" x14ac:dyDescent="0.25">
      <c r="A9" s="125">
        <v>8</v>
      </c>
      <c r="B9" s="182">
        <v>2</v>
      </c>
      <c r="C9" s="131">
        <v>69</v>
      </c>
      <c r="D9" s="125">
        <v>8</v>
      </c>
      <c r="E9" s="131">
        <v>89</v>
      </c>
      <c r="F9" s="130"/>
      <c r="G9" s="130">
        <v>10</v>
      </c>
      <c r="H9" s="130">
        <v>2</v>
      </c>
      <c r="I9" s="129">
        <v>10</v>
      </c>
      <c r="J9" s="128"/>
      <c r="K9" s="127">
        <v>1</v>
      </c>
      <c r="L9" s="126">
        <v>-3</v>
      </c>
      <c r="M9" s="123" t="s">
        <v>207</v>
      </c>
      <c r="N9" s="124" t="s">
        <v>145</v>
      </c>
      <c r="O9" s="123" t="s">
        <v>119</v>
      </c>
      <c r="P9" s="123" t="s">
        <v>206</v>
      </c>
      <c r="Q9" s="181">
        <v>5827706</v>
      </c>
      <c r="R9" s="121">
        <f>S9*Q9</f>
        <v>5827706</v>
      </c>
      <c r="S9" s="120">
        <v>1</v>
      </c>
      <c r="T9" s="119">
        <f>R9+T8</f>
        <v>63708739</v>
      </c>
    </row>
    <row r="10" spans="1:27" ht="42" customHeight="1" x14ac:dyDescent="0.25">
      <c r="A10" s="125">
        <v>9</v>
      </c>
      <c r="B10" s="182">
        <v>7</v>
      </c>
      <c r="C10" s="131">
        <v>66</v>
      </c>
      <c r="D10" s="125">
        <v>8</v>
      </c>
      <c r="E10" s="131">
        <v>89</v>
      </c>
      <c r="F10" s="130"/>
      <c r="G10" s="130">
        <v>10</v>
      </c>
      <c r="H10" s="130">
        <v>2</v>
      </c>
      <c r="I10" s="129">
        <v>10</v>
      </c>
      <c r="J10" s="128"/>
      <c r="K10" s="127">
        <v>1</v>
      </c>
      <c r="L10" s="126">
        <v>0</v>
      </c>
      <c r="M10" s="123" t="s">
        <v>205</v>
      </c>
      <c r="N10" s="124" t="s">
        <v>204</v>
      </c>
      <c r="O10" s="123" t="s">
        <v>112</v>
      </c>
      <c r="P10" s="123" t="s">
        <v>203</v>
      </c>
      <c r="Q10" s="181">
        <v>9998034</v>
      </c>
      <c r="R10" s="121">
        <f>S10*Q10</f>
        <v>9998034</v>
      </c>
      <c r="S10" s="120">
        <v>1</v>
      </c>
      <c r="T10" s="119">
        <f>R10+T9</f>
        <v>73706773</v>
      </c>
    </row>
    <row r="11" spans="1:27" ht="42.6" customHeight="1" x14ac:dyDescent="0.25">
      <c r="A11" s="125">
        <v>10</v>
      </c>
      <c r="B11" s="182">
        <v>7</v>
      </c>
      <c r="C11" s="131">
        <v>66</v>
      </c>
      <c r="D11" s="125">
        <v>10</v>
      </c>
      <c r="E11" s="131">
        <v>87</v>
      </c>
      <c r="F11" s="130"/>
      <c r="G11" s="130">
        <v>10</v>
      </c>
      <c r="H11" s="130"/>
      <c r="I11" s="129">
        <v>10</v>
      </c>
      <c r="J11" s="128"/>
      <c r="K11" s="127">
        <v>1</v>
      </c>
      <c r="L11" s="126">
        <v>0</v>
      </c>
      <c r="M11" s="125" t="s">
        <v>202</v>
      </c>
      <c r="N11" s="124" t="s">
        <v>90</v>
      </c>
      <c r="O11" s="123" t="s">
        <v>119</v>
      </c>
      <c r="P11" s="123" t="s">
        <v>201</v>
      </c>
      <c r="Q11" s="181">
        <v>4844761</v>
      </c>
      <c r="R11" s="121">
        <f>S11*Q11</f>
        <v>4844761</v>
      </c>
      <c r="S11" s="120">
        <v>1</v>
      </c>
      <c r="T11" s="119">
        <f>R11+T10</f>
        <v>78551534</v>
      </c>
    </row>
    <row r="12" spans="1:27" ht="41.65" customHeight="1" x14ac:dyDescent="0.25">
      <c r="A12" s="180">
        <v>11</v>
      </c>
      <c r="B12" s="179">
        <v>3</v>
      </c>
      <c r="C12" s="178">
        <v>67</v>
      </c>
      <c r="D12" s="172">
        <v>11</v>
      </c>
      <c r="E12" s="178">
        <v>86</v>
      </c>
      <c r="F12" s="177">
        <v>10</v>
      </c>
      <c r="G12" s="177"/>
      <c r="H12" s="177">
        <v>2</v>
      </c>
      <c r="I12" s="176">
        <v>10</v>
      </c>
      <c r="J12" s="175">
        <v>1</v>
      </c>
      <c r="K12" s="174">
        <v>1</v>
      </c>
      <c r="L12" s="173">
        <v>-5</v>
      </c>
      <c r="M12" s="172" t="s">
        <v>200</v>
      </c>
      <c r="N12" s="171" t="s">
        <v>199</v>
      </c>
      <c r="O12" s="170" t="s">
        <v>198</v>
      </c>
      <c r="P12" s="170" t="s">
        <v>197</v>
      </c>
      <c r="Q12" s="169">
        <v>7124031</v>
      </c>
      <c r="R12" s="168">
        <f>S12*Q12</f>
        <v>0</v>
      </c>
      <c r="S12" s="167">
        <v>0</v>
      </c>
      <c r="T12" s="166">
        <f>R12+T11</f>
        <v>78551534</v>
      </c>
    </row>
    <row r="13" spans="1:27" ht="32.65" customHeight="1" x14ac:dyDescent="0.25">
      <c r="A13" s="158">
        <v>12</v>
      </c>
      <c r="B13" s="165">
        <v>11</v>
      </c>
      <c r="C13" s="164">
        <v>64</v>
      </c>
      <c r="D13" s="158">
        <v>11</v>
      </c>
      <c r="E13" s="164">
        <v>86</v>
      </c>
      <c r="F13" s="163"/>
      <c r="G13" s="163">
        <v>10</v>
      </c>
      <c r="H13" s="163"/>
      <c r="I13" s="162">
        <v>10</v>
      </c>
      <c r="J13" s="161">
        <v>1</v>
      </c>
      <c r="K13" s="160">
        <v>1</v>
      </c>
      <c r="L13" s="159">
        <v>0</v>
      </c>
      <c r="M13" s="158" t="s">
        <v>196</v>
      </c>
      <c r="N13" s="157" t="s">
        <v>195</v>
      </c>
      <c r="O13" s="156" t="s">
        <v>119</v>
      </c>
      <c r="P13" s="156" t="s">
        <v>194</v>
      </c>
      <c r="Q13" s="155">
        <v>4046347</v>
      </c>
      <c r="R13" s="154">
        <f>S13*Q13</f>
        <v>4046347</v>
      </c>
      <c r="S13" s="153">
        <v>1</v>
      </c>
      <c r="T13" s="152">
        <f>R13+T12</f>
        <v>82597881</v>
      </c>
    </row>
    <row r="14" spans="1:27" ht="37.5" customHeight="1" x14ac:dyDescent="0.25">
      <c r="A14" s="158">
        <v>13</v>
      </c>
      <c r="B14" s="165">
        <v>11</v>
      </c>
      <c r="C14" s="164">
        <v>64</v>
      </c>
      <c r="D14" s="158">
        <v>11</v>
      </c>
      <c r="E14" s="164">
        <v>86</v>
      </c>
      <c r="F14" s="163"/>
      <c r="G14" s="163">
        <v>10</v>
      </c>
      <c r="H14" s="163"/>
      <c r="I14" s="162">
        <v>10</v>
      </c>
      <c r="J14" s="161">
        <v>1</v>
      </c>
      <c r="K14" s="160">
        <v>1</v>
      </c>
      <c r="L14" s="159">
        <v>0</v>
      </c>
      <c r="M14" s="158" t="s">
        <v>193</v>
      </c>
      <c r="N14" s="157" t="s">
        <v>192</v>
      </c>
      <c r="O14" s="156" t="s">
        <v>119</v>
      </c>
      <c r="P14" s="156" t="s">
        <v>191</v>
      </c>
      <c r="Q14" s="155">
        <v>4876793</v>
      </c>
      <c r="R14" s="154">
        <f>S14*Q14</f>
        <v>4876793</v>
      </c>
      <c r="S14" s="153">
        <v>1</v>
      </c>
      <c r="T14" s="152">
        <f>R14+T13</f>
        <v>87474674</v>
      </c>
    </row>
    <row r="15" spans="1:27" ht="32.65" customHeight="1" x14ac:dyDescent="0.25">
      <c r="A15" s="158">
        <v>14</v>
      </c>
      <c r="B15" s="165">
        <v>3</v>
      </c>
      <c r="C15" s="164">
        <v>67</v>
      </c>
      <c r="D15" s="158">
        <v>14</v>
      </c>
      <c r="E15" s="164">
        <v>85</v>
      </c>
      <c r="F15" s="163"/>
      <c r="G15" s="163">
        <v>10</v>
      </c>
      <c r="H15" s="163"/>
      <c r="I15" s="162">
        <v>10</v>
      </c>
      <c r="J15" s="161"/>
      <c r="K15" s="160">
        <v>1</v>
      </c>
      <c r="L15" s="159">
        <v>-3</v>
      </c>
      <c r="M15" s="158" t="s">
        <v>190</v>
      </c>
      <c r="N15" s="157" t="s">
        <v>120</v>
      </c>
      <c r="O15" s="156" t="s">
        <v>119</v>
      </c>
      <c r="P15" s="156" t="s">
        <v>189</v>
      </c>
      <c r="Q15" s="155">
        <v>5350518</v>
      </c>
      <c r="R15" s="154">
        <f>S15*Q15</f>
        <v>5350518</v>
      </c>
      <c r="S15" s="153">
        <v>1</v>
      </c>
      <c r="T15" s="152">
        <f>R15+T14</f>
        <v>92825192</v>
      </c>
    </row>
    <row r="16" spans="1:27" ht="28.15" customHeight="1" x14ac:dyDescent="0.25">
      <c r="A16" s="139">
        <v>15</v>
      </c>
      <c r="B16" s="148">
        <v>11</v>
      </c>
      <c r="C16" s="145">
        <v>64</v>
      </c>
      <c r="D16" s="139">
        <v>14</v>
      </c>
      <c r="E16" s="145">
        <v>85</v>
      </c>
      <c r="F16" s="144">
        <v>10</v>
      </c>
      <c r="G16" s="144">
        <v>10</v>
      </c>
      <c r="H16" s="144">
        <v>2</v>
      </c>
      <c r="I16" s="143"/>
      <c r="J16" s="142">
        <v>1</v>
      </c>
      <c r="K16" s="141">
        <v>1</v>
      </c>
      <c r="L16" s="140">
        <v>-3</v>
      </c>
      <c r="M16" s="137" t="s">
        <v>188</v>
      </c>
      <c r="N16" s="138" t="s">
        <v>187</v>
      </c>
      <c r="O16" s="137" t="s">
        <v>186</v>
      </c>
      <c r="P16" s="137" t="s">
        <v>185</v>
      </c>
      <c r="Q16" s="147">
        <v>7121850</v>
      </c>
      <c r="R16" s="135">
        <f>S16*Q16</f>
        <v>7121850</v>
      </c>
      <c r="S16" s="134">
        <v>1</v>
      </c>
      <c r="T16" s="133">
        <f>R16+T15</f>
        <v>99947042</v>
      </c>
    </row>
    <row r="17" spans="1:20" ht="44.1" customHeight="1" x14ac:dyDescent="0.25">
      <c r="A17" s="139">
        <v>16</v>
      </c>
      <c r="B17" s="148">
        <v>11</v>
      </c>
      <c r="C17" s="145">
        <v>64</v>
      </c>
      <c r="D17" s="139">
        <v>16</v>
      </c>
      <c r="E17" s="145">
        <v>84</v>
      </c>
      <c r="F17" s="144"/>
      <c r="G17" s="144">
        <v>10</v>
      </c>
      <c r="H17" s="144">
        <v>2</v>
      </c>
      <c r="I17" s="143">
        <v>10</v>
      </c>
      <c r="J17" s="142"/>
      <c r="K17" s="141">
        <v>1</v>
      </c>
      <c r="L17" s="140">
        <v>-3</v>
      </c>
      <c r="M17" s="139" t="s">
        <v>184</v>
      </c>
      <c r="N17" s="138" t="s">
        <v>120</v>
      </c>
      <c r="O17" s="137" t="s">
        <v>119</v>
      </c>
      <c r="P17" s="137" t="s">
        <v>183</v>
      </c>
      <c r="Q17" s="147">
        <v>6062358</v>
      </c>
      <c r="R17" s="135">
        <f>S17*Q17</f>
        <v>6062358</v>
      </c>
      <c r="S17" s="134">
        <v>1</v>
      </c>
      <c r="T17" s="133">
        <f>R17+T16</f>
        <v>106009400</v>
      </c>
    </row>
    <row r="18" spans="1:20" ht="47.65" customHeight="1" x14ac:dyDescent="0.25">
      <c r="A18" s="139">
        <v>17</v>
      </c>
      <c r="B18" s="148">
        <v>11</v>
      </c>
      <c r="C18" s="145">
        <v>64</v>
      </c>
      <c r="D18" s="139">
        <v>16</v>
      </c>
      <c r="E18" s="145">
        <v>84</v>
      </c>
      <c r="F18" s="144"/>
      <c r="G18" s="144">
        <v>10</v>
      </c>
      <c r="H18" s="144">
        <v>2</v>
      </c>
      <c r="I18" s="143">
        <v>10</v>
      </c>
      <c r="J18" s="142"/>
      <c r="K18" s="141">
        <v>1</v>
      </c>
      <c r="L18" s="140">
        <v>-3</v>
      </c>
      <c r="M18" s="139" t="s">
        <v>182</v>
      </c>
      <c r="N18" s="138" t="s">
        <v>120</v>
      </c>
      <c r="O18" s="137" t="s">
        <v>119</v>
      </c>
      <c r="P18" s="137" t="s">
        <v>181</v>
      </c>
      <c r="Q18" s="147">
        <v>3429786</v>
      </c>
      <c r="R18" s="135">
        <f>S18*Q18</f>
        <v>3429786</v>
      </c>
      <c r="S18" s="134">
        <v>1</v>
      </c>
      <c r="T18" s="133">
        <f>R18+T17</f>
        <v>109439186</v>
      </c>
    </row>
    <row r="19" spans="1:20" ht="49.5" customHeight="1" x14ac:dyDescent="0.25">
      <c r="A19" s="139">
        <v>18</v>
      </c>
      <c r="B19" s="148">
        <v>25</v>
      </c>
      <c r="C19" s="145">
        <v>63</v>
      </c>
      <c r="D19" s="139">
        <v>16</v>
      </c>
      <c r="E19" s="145">
        <v>84</v>
      </c>
      <c r="F19" s="144"/>
      <c r="G19" s="144">
        <v>10</v>
      </c>
      <c r="H19" s="144"/>
      <c r="I19" s="143">
        <v>10</v>
      </c>
      <c r="J19" s="142"/>
      <c r="K19" s="141">
        <v>1</v>
      </c>
      <c r="L19" s="140">
        <v>0</v>
      </c>
      <c r="M19" s="139" t="s">
        <v>180</v>
      </c>
      <c r="N19" s="138" t="s">
        <v>90</v>
      </c>
      <c r="O19" s="137" t="s">
        <v>119</v>
      </c>
      <c r="P19" s="137" t="s">
        <v>179</v>
      </c>
      <c r="Q19" s="147">
        <v>8820493</v>
      </c>
      <c r="R19" s="135">
        <f>S19*Q19</f>
        <v>8820493</v>
      </c>
      <c r="S19" s="134">
        <v>1</v>
      </c>
      <c r="T19" s="133">
        <f>R19+T18</f>
        <v>118259679</v>
      </c>
    </row>
    <row r="20" spans="1:20" ht="44.65" customHeight="1" x14ac:dyDescent="0.25">
      <c r="A20" s="139">
        <v>19</v>
      </c>
      <c r="B20" s="148">
        <v>36</v>
      </c>
      <c r="C20" s="145">
        <v>61</v>
      </c>
      <c r="D20" s="139">
        <v>16</v>
      </c>
      <c r="E20" s="145">
        <v>84</v>
      </c>
      <c r="F20" s="144">
        <v>10</v>
      </c>
      <c r="G20" s="144">
        <v>10</v>
      </c>
      <c r="H20" s="144">
        <v>2</v>
      </c>
      <c r="I20" s="143"/>
      <c r="J20" s="142"/>
      <c r="K20" s="141">
        <v>1</v>
      </c>
      <c r="L20" s="140">
        <v>0</v>
      </c>
      <c r="M20" s="139" t="s">
        <v>178</v>
      </c>
      <c r="N20" s="138" t="s">
        <v>90</v>
      </c>
      <c r="O20" s="137" t="s">
        <v>89</v>
      </c>
      <c r="P20" s="137" t="s">
        <v>177</v>
      </c>
      <c r="Q20" s="147">
        <v>9829767</v>
      </c>
      <c r="R20" s="135">
        <f>S20*Q20</f>
        <v>9829767</v>
      </c>
      <c r="S20" s="134">
        <v>1</v>
      </c>
      <c r="T20" s="133">
        <f>R20+T19</f>
        <v>128089446</v>
      </c>
    </row>
    <row r="21" spans="1:20" ht="39.6" customHeight="1" x14ac:dyDescent="0.25">
      <c r="A21" s="139">
        <v>20</v>
      </c>
      <c r="B21" s="148">
        <v>36</v>
      </c>
      <c r="C21" s="145">
        <v>61</v>
      </c>
      <c r="D21" s="139">
        <v>16</v>
      </c>
      <c r="E21" s="145">
        <v>84</v>
      </c>
      <c r="F21" s="144">
        <v>10</v>
      </c>
      <c r="G21" s="144">
        <v>10</v>
      </c>
      <c r="H21" s="144">
        <v>2</v>
      </c>
      <c r="I21" s="143"/>
      <c r="J21" s="142"/>
      <c r="K21" s="141">
        <v>1</v>
      </c>
      <c r="L21" s="140">
        <v>0</v>
      </c>
      <c r="M21" s="139" t="s">
        <v>176</v>
      </c>
      <c r="N21" s="138" t="s">
        <v>175</v>
      </c>
      <c r="O21" s="137" t="s">
        <v>89</v>
      </c>
      <c r="P21" s="137" t="s">
        <v>174</v>
      </c>
      <c r="Q21" s="147">
        <v>13093791</v>
      </c>
      <c r="R21" s="135">
        <f>S21*Q21</f>
        <v>13093791</v>
      </c>
      <c r="S21" s="134">
        <v>1</v>
      </c>
      <c r="T21" s="133">
        <f>R21+T20</f>
        <v>141183237</v>
      </c>
    </row>
    <row r="22" spans="1:20" ht="34.15" customHeight="1" x14ac:dyDescent="0.25">
      <c r="A22" s="139">
        <v>21</v>
      </c>
      <c r="B22" s="148">
        <v>36</v>
      </c>
      <c r="C22" s="145">
        <v>61</v>
      </c>
      <c r="D22" s="139">
        <v>16</v>
      </c>
      <c r="E22" s="145">
        <v>84</v>
      </c>
      <c r="F22" s="144"/>
      <c r="G22" s="144">
        <v>10</v>
      </c>
      <c r="H22" s="144">
        <v>2</v>
      </c>
      <c r="I22" s="143">
        <v>10</v>
      </c>
      <c r="J22" s="142"/>
      <c r="K22" s="141">
        <v>1</v>
      </c>
      <c r="L22" s="140">
        <v>0</v>
      </c>
      <c r="M22" s="139" t="s">
        <v>173</v>
      </c>
      <c r="N22" s="138" t="s">
        <v>172</v>
      </c>
      <c r="O22" s="137" t="s">
        <v>97</v>
      </c>
      <c r="P22" s="137" t="s">
        <v>171</v>
      </c>
      <c r="Q22" s="147">
        <v>8985523.8399999999</v>
      </c>
      <c r="R22" s="135">
        <f>S22*Q22</f>
        <v>2843156.1487334245</v>
      </c>
      <c r="S22" s="134">
        <v>0.31641518061271146</v>
      </c>
      <c r="T22" s="133">
        <f>R22+T21</f>
        <v>144026393.14873344</v>
      </c>
    </row>
    <row r="23" spans="1:20" ht="31.15" customHeight="1" x14ac:dyDescent="0.25">
      <c r="A23" s="139">
        <v>22</v>
      </c>
      <c r="B23" s="148">
        <v>7</v>
      </c>
      <c r="C23" s="145">
        <v>66</v>
      </c>
      <c r="D23" s="139">
        <v>22</v>
      </c>
      <c r="E23" s="145">
        <v>82</v>
      </c>
      <c r="F23" s="144"/>
      <c r="G23" s="144">
        <v>10</v>
      </c>
      <c r="H23" s="144"/>
      <c r="I23" s="143">
        <v>10</v>
      </c>
      <c r="J23" s="142"/>
      <c r="K23" s="141">
        <v>1</v>
      </c>
      <c r="L23" s="140">
        <v>-5</v>
      </c>
      <c r="M23" s="139" t="s">
        <v>170</v>
      </c>
      <c r="N23" s="138" t="s">
        <v>120</v>
      </c>
      <c r="O23" s="137" t="s">
        <v>119</v>
      </c>
      <c r="P23" s="137" t="s">
        <v>169</v>
      </c>
      <c r="Q23" s="147">
        <v>6916349</v>
      </c>
      <c r="R23" s="135">
        <f>S23*Q23</f>
        <v>6916349</v>
      </c>
      <c r="S23" s="134">
        <v>1</v>
      </c>
      <c r="T23" s="133">
        <f>R23+T22</f>
        <v>150942742.14873344</v>
      </c>
    </row>
    <row r="24" spans="1:20" ht="25.15" customHeight="1" x14ac:dyDescent="0.25">
      <c r="A24" s="139">
        <v>23</v>
      </c>
      <c r="B24" s="148">
        <v>7</v>
      </c>
      <c r="C24" s="145">
        <v>66</v>
      </c>
      <c r="D24" s="139">
        <v>22</v>
      </c>
      <c r="E24" s="145">
        <v>82</v>
      </c>
      <c r="F24" s="144"/>
      <c r="G24" s="144">
        <v>10</v>
      </c>
      <c r="H24" s="144"/>
      <c r="I24" s="143">
        <v>10</v>
      </c>
      <c r="J24" s="142"/>
      <c r="K24" s="141">
        <v>1</v>
      </c>
      <c r="L24" s="140">
        <v>-5</v>
      </c>
      <c r="M24" s="139" t="s">
        <v>168</v>
      </c>
      <c r="N24" s="138" t="s">
        <v>120</v>
      </c>
      <c r="O24" s="137" t="s">
        <v>119</v>
      </c>
      <c r="P24" s="137" t="s">
        <v>167</v>
      </c>
      <c r="Q24" s="147">
        <v>5714053</v>
      </c>
      <c r="R24" s="135">
        <f>S24*Q24</f>
        <v>5714053</v>
      </c>
      <c r="S24" s="134">
        <v>1</v>
      </c>
      <c r="T24" s="133">
        <f>R24+T23</f>
        <v>156656795.14873344</v>
      </c>
    </row>
    <row r="25" spans="1:20" ht="36" x14ac:dyDescent="0.25">
      <c r="A25" s="139">
        <v>24</v>
      </c>
      <c r="B25" s="148">
        <v>11</v>
      </c>
      <c r="C25" s="145">
        <v>64</v>
      </c>
      <c r="D25" s="139">
        <v>22</v>
      </c>
      <c r="E25" s="145">
        <v>82</v>
      </c>
      <c r="F25" s="144"/>
      <c r="G25" s="144">
        <v>10</v>
      </c>
      <c r="H25" s="144"/>
      <c r="I25" s="143">
        <v>10</v>
      </c>
      <c r="J25" s="142"/>
      <c r="K25" s="141">
        <v>1</v>
      </c>
      <c r="L25" s="140">
        <v>-3</v>
      </c>
      <c r="M25" s="139" t="s">
        <v>166</v>
      </c>
      <c r="N25" s="138" t="s">
        <v>145</v>
      </c>
      <c r="O25" s="137" t="s">
        <v>119</v>
      </c>
      <c r="P25" s="137" t="s">
        <v>165</v>
      </c>
      <c r="Q25" s="147">
        <v>6649611</v>
      </c>
      <c r="R25" s="135">
        <f>S25*Q25</f>
        <v>6649611</v>
      </c>
      <c r="S25" s="134">
        <v>1</v>
      </c>
      <c r="T25" s="133">
        <f>R25+T24</f>
        <v>163306406.14873344</v>
      </c>
    </row>
    <row r="26" spans="1:20" ht="27" customHeight="1" x14ac:dyDescent="0.25">
      <c r="A26" s="139">
        <v>25</v>
      </c>
      <c r="B26" s="148">
        <v>11</v>
      </c>
      <c r="C26" s="145">
        <v>64</v>
      </c>
      <c r="D26" s="139">
        <v>22</v>
      </c>
      <c r="E26" s="145">
        <v>82</v>
      </c>
      <c r="F26" s="144"/>
      <c r="G26" s="144">
        <v>10</v>
      </c>
      <c r="H26" s="144"/>
      <c r="I26" s="143">
        <v>10</v>
      </c>
      <c r="J26" s="142"/>
      <c r="K26" s="141">
        <v>1</v>
      </c>
      <c r="L26" s="140">
        <v>-3</v>
      </c>
      <c r="M26" s="139" t="s">
        <v>164</v>
      </c>
      <c r="N26" s="138" t="s">
        <v>120</v>
      </c>
      <c r="O26" s="137" t="s">
        <v>119</v>
      </c>
      <c r="P26" s="137" t="s">
        <v>163</v>
      </c>
      <c r="Q26" s="147">
        <v>7487603</v>
      </c>
      <c r="R26" s="135">
        <f>S26*Q26</f>
        <v>7487603</v>
      </c>
      <c r="S26" s="134">
        <v>1</v>
      </c>
      <c r="T26" s="133">
        <f>R26+T25</f>
        <v>170794009.14873344</v>
      </c>
    </row>
    <row r="27" spans="1:20" ht="28.15" customHeight="1" x14ac:dyDescent="0.25">
      <c r="A27" s="139">
        <v>26</v>
      </c>
      <c r="B27" s="148">
        <v>11</v>
      </c>
      <c r="C27" s="145">
        <v>64</v>
      </c>
      <c r="D27" s="139">
        <v>22</v>
      </c>
      <c r="E27" s="145">
        <v>82</v>
      </c>
      <c r="F27" s="144"/>
      <c r="G27" s="144">
        <v>10</v>
      </c>
      <c r="H27" s="144"/>
      <c r="I27" s="143">
        <v>10</v>
      </c>
      <c r="J27" s="142"/>
      <c r="K27" s="141">
        <v>1</v>
      </c>
      <c r="L27" s="140">
        <v>-3</v>
      </c>
      <c r="M27" s="139" t="s">
        <v>162</v>
      </c>
      <c r="N27" s="138" t="s">
        <v>90</v>
      </c>
      <c r="O27" s="137" t="s">
        <v>119</v>
      </c>
      <c r="P27" s="137" t="s">
        <v>161</v>
      </c>
      <c r="Q27" s="147">
        <v>6645446</v>
      </c>
      <c r="R27" s="135">
        <f>S27*Q27</f>
        <v>6645446</v>
      </c>
      <c r="S27" s="134">
        <v>1</v>
      </c>
      <c r="T27" s="133">
        <f>R27+T26</f>
        <v>177439455.14873344</v>
      </c>
    </row>
    <row r="28" spans="1:20" ht="23.1" customHeight="1" x14ac:dyDescent="0.25">
      <c r="A28" s="139">
        <v>27</v>
      </c>
      <c r="B28" s="148">
        <v>27</v>
      </c>
      <c r="C28" s="145">
        <v>62</v>
      </c>
      <c r="D28" s="139">
        <v>22</v>
      </c>
      <c r="E28" s="145">
        <v>82</v>
      </c>
      <c r="F28" s="144"/>
      <c r="G28" s="144">
        <v>10</v>
      </c>
      <c r="H28" s="144">
        <v>2</v>
      </c>
      <c r="I28" s="143">
        <v>10</v>
      </c>
      <c r="J28" s="142"/>
      <c r="K28" s="141">
        <v>1</v>
      </c>
      <c r="L28" s="140">
        <v>-3</v>
      </c>
      <c r="M28" s="139" t="s">
        <v>160</v>
      </c>
      <c r="N28" s="138" t="s">
        <v>120</v>
      </c>
      <c r="O28" s="137" t="s">
        <v>119</v>
      </c>
      <c r="P28" s="137" t="s">
        <v>159</v>
      </c>
      <c r="Q28" s="147">
        <v>10000000</v>
      </c>
      <c r="R28" s="135">
        <f>S28*Q28</f>
        <v>10000000</v>
      </c>
      <c r="S28" s="134">
        <v>1</v>
      </c>
      <c r="T28" s="133">
        <f>R28+T27</f>
        <v>187439455.14873344</v>
      </c>
    </row>
    <row r="29" spans="1:20" ht="29.65" customHeight="1" x14ac:dyDescent="0.25">
      <c r="A29" s="139">
        <v>28</v>
      </c>
      <c r="B29" s="148">
        <v>36</v>
      </c>
      <c r="C29" s="145">
        <v>61</v>
      </c>
      <c r="D29" s="139">
        <v>22</v>
      </c>
      <c r="E29" s="145">
        <v>82</v>
      </c>
      <c r="F29" s="144"/>
      <c r="G29" s="144">
        <v>10</v>
      </c>
      <c r="H29" s="144"/>
      <c r="I29" s="143">
        <v>10</v>
      </c>
      <c r="J29" s="142"/>
      <c r="K29" s="141">
        <v>1</v>
      </c>
      <c r="L29" s="140">
        <v>0</v>
      </c>
      <c r="M29" s="139" t="s">
        <v>158</v>
      </c>
      <c r="N29" s="138" t="s">
        <v>136</v>
      </c>
      <c r="O29" s="137" t="s">
        <v>119</v>
      </c>
      <c r="P29" s="137" t="s">
        <v>157</v>
      </c>
      <c r="Q29" s="147">
        <v>7632678</v>
      </c>
      <c r="R29" s="135">
        <f>S29*Q29</f>
        <v>7632678</v>
      </c>
      <c r="S29" s="134">
        <v>1</v>
      </c>
      <c r="T29" s="133">
        <f>R29+T28</f>
        <v>195072133.14873344</v>
      </c>
    </row>
    <row r="30" spans="1:20" ht="28.15" customHeight="1" x14ac:dyDescent="0.25">
      <c r="A30" s="111">
        <v>29</v>
      </c>
      <c r="B30" s="151">
        <v>48</v>
      </c>
      <c r="C30" s="117">
        <v>59</v>
      </c>
      <c r="D30" s="111">
        <v>22</v>
      </c>
      <c r="E30" s="117">
        <v>82</v>
      </c>
      <c r="F30" s="116"/>
      <c r="G30" s="116">
        <v>10</v>
      </c>
      <c r="H30" s="116">
        <v>2</v>
      </c>
      <c r="I30" s="115">
        <v>10</v>
      </c>
      <c r="J30" s="114"/>
      <c r="K30" s="113">
        <v>1</v>
      </c>
      <c r="L30" s="112">
        <v>0</v>
      </c>
      <c r="M30" s="111" t="s">
        <v>156</v>
      </c>
      <c r="N30" s="110" t="s">
        <v>136</v>
      </c>
      <c r="O30" s="109" t="s">
        <v>119</v>
      </c>
      <c r="P30" s="109" t="s">
        <v>155</v>
      </c>
      <c r="Q30" s="150">
        <v>7988989</v>
      </c>
      <c r="R30" s="107">
        <f>S30*Q30</f>
        <v>270208.30695596681</v>
      </c>
      <c r="S30" s="106">
        <v>3.3822590938098279E-2</v>
      </c>
      <c r="T30" s="105">
        <f>R30+T29</f>
        <v>195342341.4556894</v>
      </c>
    </row>
    <row r="31" spans="1:20" ht="34.15" customHeight="1" x14ac:dyDescent="0.25">
      <c r="A31" s="111">
        <v>30</v>
      </c>
      <c r="B31" s="151">
        <v>48</v>
      </c>
      <c r="C31" s="117">
        <v>59</v>
      </c>
      <c r="D31" s="111">
        <v>22</v>
      </c>
      <c r="E31" s="117">
        <v>82</v>
      </c>
      <c r="F31" s="116"/>
      <c r="G31" s="116">
        <v>10</v>
      </c>
      <c r="H31" s="116">
        <v>2</v>
      </c>
      <c r="I31" s="115">
        <v>10</v>
      </c>
      <c r="J31" s="114"/>
      <c r="K31" s="113">
        <v>1</v>
      </c>
      <c r="L31" s="112">
        <v>0</v>
      </c>
      <c r="M31" s="111" t="s">
        <v>154</v>
      </c>
      <c r="N31" s="110" t="s">
        <v>136</v>
      </c>
      <c r="O31" s="109" t="s">
        <v>119</v>
      </c>
      <c r="P31" s="109" t="s">
        <v>153</v>
      </c>
      <c r="Q31" s="150">
        <v>10000000</v>
      </c>
      <c r="R31" s="107">
        <f>S31*Q31</f>
        <v>6525469.1689008037</v>
      </c>
      <c r="S31" s="106">
        <v>0.65254691689008038</v>
      </c>
      <c r="T31" s="105">
        <f>R31+T30</f>
        <v>201867810.62459022</v>
      </c>
    </row>
    <row r="32" spans="1:20" ht="34.5" customHeight="1" x14ac:dyDescent="0.25">
      <c r="A32" s="111">
        <v>31</v>
      </c>
      <c r="B32" s="151">
        <v>48</v>
      </c>
      <c r="C32" s="117">
        <v>59</v>
      </c>
      <c r="D32" s="111">
        <v>22</v>
      </c>
      <c r="E32" s="117">
        <v>82</v>
      </c>
      <c r="F32" s="116">
        <v>10</v>
      </c>
      <c r="G32" s="116">
        <v>10</v>
      </c>
      <c r="H32" s="116">
        <v>2</v>
      </c>
      <c r="I32" s="115"/>
      <c r="J32" s="114"/>
      <c r="K32" s="113">
        <v>1</v>
      </c>
      <c r="L32" s="112">
        <v>0</v>
      </c>
      <c r="M32" s="111" t="s">
        <v>152</v>
      </c>
      <c r="N32" s="110" t="s">
        <v>90</v>
      </c>
      <c r="O32" s="109" t="s">
        <v>89</v>
      </c>
      <c r="P32" s="109" t="s">
        <v>151</v>
      </c>
      <c r="Q32" s="108">
        <v>16666440</v>
      </c>
      <c r="R32" s="107">
        <f>S32*Q32</f>
        <v>1547866.7268623025</v>
      </c>
      <c r="S32" s="106">
        <v>9.2873266688165104E-2</v>
      </c>
      <c r="T32" s="105">
        <f>R32+T31</f>
        <v>203415677.35145253</v>
      </c>
    </row>
    <row r="33" spans="1:25" ht="26.65" customHeight="1" x14ac:dyDescent="0.25">
      <c r="A33" s="111">
        <v>32</v>
      </c>
      <c r="B33" s="151">
        <v>48</v>
      </c>
      <c r="C33" s="117">
        <v>59</v>
      </c>
      <c r="D33" s="111">
        <v>22</v>
      </c>
      <c r="E33" s="117">
        <v>82</v>
      </c>
      <c r="F33" s="116">
        <v>10</v>
      </c>
      <c r="G33" s="116">
        <v>10</v>
      </c>
      <c r="H33" s="116">
        <v>2</v>
      </c>
      <c r="I33" s="115"/>
      <c r="J33" s="114"/>
      <c r="K33" s="113">
        <v>1</v>
      </c>
      <c r="L33" s="112">
        <v>0</v>
      </c>
      <c r="M33" s="111" t="s">
        <v>150</v>
      </c>
      <c r="N33" s="110" t="s">
        <v>90</v>
      </c>
      <c r="O33" s="109" t="s">
        <v>89</v>
      </c>
      <c r="P33" s="109" t="s">
        <v>149</v>
      </c>
      <c r="Q33" s="150">
        <v>5320618</v>
      </c>
      <c r="R33" s="107">
        <f>S33*Q33</f>
        <v>2803625.3097643098</v>
      </c>
      <c r="S33" s="106">
        <v>0.52693602693602692</v>
      </c>
      <c r="T33" s="105">
        <f>R33+T32</f>
        <v>206219302.66121683</v>
      </c>
      <c r="U33" s="149"/>
    </row>
    <row r="34" spans="1:25" ht="27" customHeight="1" x14ac:dyDescent="0.25">
      <c r="A34" s="111">
        <v>33</v>
      </c>
      <c r="B34" s="151">
        <v>48</v>
      </c>
      <c r="C34" s="117">
        <v>59</v>
      </c>
      <c r="D34" s="111">
        <v>33</v>
      </c>
      <c r="E34" s="117">
        <v>81</v>
      </c>
      <c r="F34" s="116"/>
      <c r="G34" s="116">
        <v>10</v>
      </c>
      <c r="H34" s="116"/>
      <c r="I34" s="115">
        <v>10</v>
      </c>
      <c r="J34" s="114">
        <v>1</v>
      </c>
      <c r="K34" s="113">
        <v>1</v>
      </c>
      <c r="L34" s="112">
        <v>0</v>
      </c>
      <c r="M34" s="111" t="s">
        <v>148</v>
      </c>
      <c r="N34" s="110" t="s">
        <v>90</v>
      </c>
      <c r="O34" s="109" t="s">
        <v>119</v>
      </c>
      <c r="P34" s="109" t="s">
        <v>147</v>
      </c>
      <c r="Q34" s="150">
        <v>1161076</v>
      </c>
      <c r="R34" s="107">
        <f>S34*Q34</f>
        <v>1161076</v>
      </c>
      <c r="S34" s="106">
        <v>1</v>
      </c>
      <c r="T34" s="105">
        <f>R34+T33</f>
        <v>207380378.66121683</v>
      </c>
    </row>
    <row r="35" spans="1:25" ht="27.4" customHeight="1" x14ac:dyDescent="0.25">
      <c r="A35" s="139">
        <v>34</v>
      </c>
      <c r="B35" s="148">
        <v>27</v>
      </c>
      <c r="C35" s="145">
        <v>62</v>
      </c>
      <c r="D35" s="139">
        <v>34</v>
      </c>
      <c r="E35" s="145">
        <v>80</v>
      </c>
      <c r="F35" s="144"/>
      <c r="G35" s="144">
        <v>10</v>
      </c>
      <c r="H35" s="144"/>
      <c r="I35" s="143">
        <v>10</v>
      </c>
      <c r="J35" s="142"/>
      <c r="K35" s="141">
        <v>1</v>
      </c>
      <c r="L35" s="140">
        <v>-3</v>
      </c>
      <c r="M35" s="139" t="s">
        <v>146</v>
      </c>
      <c r="N35" s="138" t="s">
        <v>145</v>
      </c>
      <c r="O35" s="137" t="s">
        <v>119</v>
      </c>
      <c r="P35" s="137" t="s">
        <v>144</v>
      </c>
      <c r="Q35" s="147">
        <v>5166726</v>
      </c>
      <c r="R35" s="135">
        <f>S35*Q35</f>
        <v>221695.03694874851</v>
      </c>
      <c r="S35" s="134">
        <v>4.2908224076281289E-2</v>
      </c>
      <c r="T35" s="133">
        <f>R35+T34</f>
        <v>207602073.69816557</v>
      </c>
      <c r="U35" s="149"/>
    </row>
    <row r="36" spans="1:25" ht="28.15" customHeight="1" x14ac:dyDescent="0.25">
      <c r="A36" s="139">
        <v>35</v>
      </c>
      <c r="B36" s="148">
        <v>27</v>
      </c>
      <c r="C36" s="145">
        <v>62</v>
      </c>
      <c r="D36" s="139">
        <v>34</v>
      </c>
      <c r="E36" s="145">
        <v>80</v>
      </c>
      <c r="F36" s="144"/>
      <c r="G36" s="144">
        <v>10</v>
      </c>
      <c r="H36" s="144"/>
      <c r="I36" s="143">
        <v>10</v>
      </c>
      <c r="J36" s="142"/>
      <c r="K36" s="141">
        <v>1</v>
      </c>
      <c r="L36" s="140">
        <v>-3</v>
      </c>
      <c r="M36" s="139" t="s">
        <v>143</v>
      </c>
      <c r="N36" s="138" t="s">
        <v>120</v>
      </c>
      <c r="O36" s="137" t="s">
        <v>119</v>
      </c>
      <c r="P36" s="137" t="s">
        <v>142</v>
      </c>
      <c r="Q36" s="147">
        <v>8299498</v>
      </c>
      <c r="R36" s="135">
        <f>S36*Q36</f>
        <v>7350465.8179169698</v>
      </c>
      <c r="S36" s="134">
        <v>0.88565185724690454</v>
      </c>
      <c r="T36" s="133">
        <f>R36+T35</f>
        <v>214952539.51608253</v>
      </c>
    </row>
    <row r="37" spans="1:25" ht="21.6" customHeight="1" x14ac:dyDescent="0.25">
      <c r="A37" s="139">
        <v>36</v>
      </c>
      <c r="B37" s="146">
        <v>27</v>
      </c>
      <c r="C37" s="145">
        <v>62</v>
      </c>
      <c r="D37" s="137">
        <v>34</v>
      </c>
      <c r="E37" s="145">
        <v>80</v>
      </c>
      <c r="F37" s="144"/>
      <c r="G37" s="144">
        <v>10</v>
      </c>
      <c r="H37" s="144"/>
      <c r="I37" s="143">
        <v>10</v>
      </c>
      <c r="J37" s="142"/>
      <c r="K37" s="141">
        <v>1</v>
      </c>
      <c r="L37" s="140">
        <v>-3</v>
      </c>
      <c r="M37" s="139" t="s">
        <v>141</v>
      </c>
      <c r="N37" s="138" t="s">
        <v>120</v>
      </c>
      <c r="O37" s="137" t="s">
        <v>119</v>
      </c>
      <c r="P37" s="137" t="s">
        <v>140</v>
      </c>
      <c r="Q37" s="136">
        <v>9644430</v>
      </c>
      <c r="R37" s="135">
        <f>S37*Q37</f>
        <v>9644430</v>
      </c>
      <c r="S37" s="134">
        <v>1</v>
      </c>
      <c r="T37" s="133">
        <f>R37+T36</f>
        <v>224596969.51608253</v>
      </c>
    </row>
    <row r="38" spans="1:25" ht="30.6" customHeight="1" x14ac:dyDescent="0.25">
      <c r="A38" s="111">
        <v>37</v>
      </c>
      <c r="B38" s="118">
        <v>48</v>
      </c>
      <c r="C38" s="117">
        <v>59</v>
      </c>
      <c r="D38" s="109">
        <v>34</v>
      </c>
      <c r="E38" s="117">
        <v>80</v>
      </c>
      <c r="F38" s="116"/>
      <c r="G38" s="116">
        <v>10</v>
      </c>
      <c r="H38" s="116"/>
      <c r="I38" s="115">
        <v>10</v>
      </c>
      <c r="J38" s="114"/>
      <c r="K38" s="113">
        <v>1</v>
      </c>
      <c r="L38" s="112">
        <v>0</v>
      </c>
      <c r="M38" s="111" t="s">
        <v>139</v>
      </c>
      <c r="N38" s="110" t="s">
        <v>136</v>
      </c>
      <c r="O38" s="109" t="s">
        <v>119</v>
      </c>
      <c r="P38" s="109" t="s">
        <v>138</v>
      </c>
      <c r="Q38" s="108">
        <v>10000000</v>
      </c>
      <c r="R38" s="107">
        <f>S38*Q38</f>
        <v>1536815.0684931506</v>
      </c>
      <c r="S38" s="106">
        <v>0.15368150684931506</v>
      </c>
      <c r="T38" s="105">
        <f>R38+T37</f>
        <v>226133784.58457568</v>
      </c>
    </row>
    <row r="39" spans="1:25" ht="28.15" customHeight="1" x14ac:dyDescent="0.25">
      <c r="A39" s="111">
        <v>38</v>
      </c>
      <c r="B39" s="118">
        <v>66</v>
      </c>
      <c r="C39" s="117">
        <v>57</v>
      </c>
      <c r="D39" s="109">
        <v>34</v>
      </c>
      <c r="E39" s="117">
        <v>80</v>
      </c>
      <c r="F39" s="116"/>
      <c r="G39" s="116">
        <v>10</v>
      </c>
      <c r="H39" s="116">
        <v>2</v>
      </c>
      <c r="I39" s="115">
        <v>10</v>
      </c>
      <c r="J39" s="114"/>
      <c r="K39" s="113">
        <v>1</v>
      </c>
      <c r="L39" s="112">
        <v>0</v>
      </c>
      <c r="M39" s="111" t="s">
        <v>137</v>
      </c>
      <c r="N39" s="110" t="s">
        <v>136</v>
      </c>
      <c r="O39" s="109" t="s">
        <v>119</v>
      </c>
      <c r="P39" s="109" t="s">
        <v>135</v>
      </c>
      <c r="Q39" s="108">
        <v>7773336</v>
      </c>
      <c r="R39" s="107">
        <f>S39*Q39</f>
        <v>7773336</v>
      </c>
      <c r="S39" s="106">
        <v>1</v>
      </c>
      <c r="T39" s="105">
        <f>R39+T38</f>
        <v>233907120.58457568</v>
      </c>
    </row>
    <row r="40" spans="1:25" ht="24" x14ac:dyDescent="0.25">
      <c r="A40" s="111">
        <v>39</v>
      </c>
      <c r="B40" s="118">
        <v>48</v>
      </c>
      <c r="C40" s="117">
        <v>59</v>
      </c>
      <c r="D40" s="109">
        <v>39</v>
      </c>
      <c r="E40" s="117">
        <v>78</v>
      </c>
      <c r="F40" s="116">
        <v>10</v>
      </c>
      <c r="G40" s="116">
        <v>10</v>
      </c>
      <c r="H40" s="116">
        <v>2</v>
      </c>
      <c r="I40" s="115"/>
      <c r="J40" s="114"/>
      <c r="K40" s="113"/>
      <c r="L40" s="112">
        <v>-3</v>
      </c>
      <c r="M40" s="111" t="s">
        <v>134</v>
      </c>
      <c r="N40" s="110" t="s">
        <v>133</v>
      </c>
      <c r="O40" s="109" t="s">
        <v>132</v>
      </c>
      <c r="P40" s="109" t="s">
        <v>131</v>
      </c>
      <c r="Q40" s="108">
        <v>9111327</v>
      </c>
      <c r="R40" s="107">
        <f>S40*Q40</f>
        <v>9111327</v>
      </c>
      <c r="S40" s="106">
        <v>1</v>
      </c>
      <c r="T40" s="105">
        <f>R40+T39</f>
        <v>243018447.58457568</v>
      </c>
    </row>
    <row r="41" spans="1:25" ht="24" x14ac:dyDescent="0.25">
      <c r="A41" s="111">
        <v>40</v>
      </c>
      <c r="B41" s="118">
        <v>66</v>
      </c>
      <c r="C41" s="117">
        <v>57</v>
      </c>
      <c r="D41" s="109">
        <v>39</v>
      </c>
      <c r="E41" s="117">
        <v>78</v>
      </c>
      <c r="F41" s="116"/>
      <c r="G41" s="116">
        <v>10</v>
      </c>
      <c r="H41" s="116"/>
      <c r="I41" s="115">
        <v>10</v>
      </c>
      <c r="J41" s="114"/>
      <c r="K41" s="113">
        <v>1</v>
      </c>
      <c r="L41" s="112">
        <v>0</v>
      </c>
      <c r="M41" s="111" t="s">
        <v>130</v>
      </c>
      <c r="N41" s="110" t="s">
        <v>90</v>
      </c>
      <c r="O41" s="109" t="s">
        <v>119</v>
      </c>
      <c r="P41" s="109" t="s">
        <v>129</v>
      </c>
      <c r="Q41" s="108">
        <v>4473134</v>
      </c>
      <c r="R41" s="107">
        <f>S41*Q41</f>
        <v>4473134</v>
      </c>
      <c r="S41" s="106">
        <v>1</v>
      </c>
      <c r="T41" s="105">
        <f>R41+T40</f>
        <v>247491581.58457568</v>
      </c>
    </row>
    <row r="42" spans="1:25" ht="19.149999999999999" customHeight="1" x14ac:dyDescent="0.25">
      <c r="A42" s="111">
        <v>41</v>
      </c>
      <c r="B42" s="118">
        <v>72</v>
      </c>
      <c r="C42" s="117">
        <v>56</v>
      </c>
      <c r="D42" s="109">
        <v>39</v>
      </c>
      <c r="E42" s="117">
        <v>78</v>
      </c>
      <c r="F42" s="116">
        <v>10</v>
      </c>
      <c r="G42" s="116">
        <v>10</v>
      </c>
      <c r="H42" s="116">
        <v>2</v>
      </c>
      <c r="I42" s="115"/>
      <c r="J42" s="114"/>
      <c r="K42" s="113"/>
      <c r="L42" s="112">
        <v>0</v>
      </c>
      <c r="M42" s="111" t="s">
        <v>128</v>
      </c>
      <c r="N42" s="110" t="s">
        <v>90</v>
      </c>
      <c r="O42" s="109" t="s">
        <v>127</v>
      </c>
      <c r="P42" s="109" t="s">
        <v>126</v>
      </c>
      <c r="Q42" s="108">
        <v>9999983</v>
      </c>
      <c r="R42" s="107">
        <f>S42*Q42</f>
        <v>5911175.0034553371</v>
      </c>
      <c r="S42" s="106">
        <v>0.59111850524699261</v>
      </c>
      <c r="T42" s="105">
        <f>R42+T41</f>
        <v>253402756.58803102</v>
      </c>
    </row>
    <row r="43" spans="1:25" ht="38.25" customHeight="1" x14ac:dyDescent="0.25">
      <c r="A43" s="125">
        <v>42</v>
      </c>
      <c r="B43" s="132">
        <v>11</v>
      </c>
      <c r="C43" s="131">
        <v>64</v>
      </c>
      <c r="D43" s="123">
        <v>42</v>
      </c>
      <c r="E43" s="131">
        <v>77</v>
      </c>
      <c r="F43" s="130"/>
      <c r="G43" s="130">
        <v>10</v>
      </c>
      <c r="H43" s="130"/>
      <c r="I43" s="129">
        <v>10</v>
      </c>
      <c r="J43" s="128"/>
      <c r="K43" s="127">
        <v>1</v>
      </c>
      <c r="L43" s="126">
        <v>-8</v>
      </c>
      <c r="M43" s="125" t="s">
        <v>125</v>
      </c>
      <c r="N43" s="124" t="s">
        <v>120</v>
      </c>
      <c r="O43" s="123" t="s">
        <v>119</v>
      </c>
      <c r="P43" s="123" t="s">
        <v>124</v>
      </c>
      <c r="Q43" s="122">
        <v>6183927</v>
      </c>
      <c r="R43" s="121">
        <f>S43*Q43</f>
        <v>6183927</v>
      </c>
      <c r="S43" s="120">
        <v>1</v>
      </c>
      <c r="T43" s="119">
        <f>R43+T42</f>
        <v>259586683.58803102</v>
      </c>
    </row>
    <row r="44" spans="1:25" ht="27.75" customHeight="1" x14ac:dyDescent="0.25">
      <c r="A44" s="111">
        <v>43</v>
      </c>
      <c r="B44" s="118">
        <v>48</v>
      </c>
      <c r="C44" s="117">
        <v>59</v>
      </c>
      <c r="D44" s="109">
        <v>42</v>
      </c>
      <c r="E44" s="117">
        <v>77</v>
      </c>
      <c r="F44" s="116"/>
      <c r="G44" s="116">
        <v>10</v>
      </c>
      <c r="H44" s="116"/>
      <c r="I44" s="115">
        <v>10</v>
      </c>
      <c r="J44" s="114"/>
      <c r="K44" s="113">
        <v>1</v>
      </c>
      <c r="L44" s="112">
        <v>-3</v>
      </c>
      <c r="M44" s="111" t="s">
        <v>123</v>
      </c>
      <c r="N44" s="110" t="s">
        <v>120</v>
      </c>
      <c r="O44" s="109" t="s">
        <v>119</v>
      </c>
      <c r="P44" s="109" t="s">
        <v>122</v>
      </c>
      <c r="Q44" s="108">
        <v>3046705</v>
      </c>
      <c r="R44" s="107">
        <f>S44*Q44</f>
        <v>3046705</v>
      </c>
      <c r="S44" s="106">
        <v>1</v>
      </c>
      <c r="T44" s="105">
        <f>R44+T43</f>
        <v>262633388.58803102</v>
      </c>
      <c r="U44"/>
    </row>
    <row r="45" spans="1:25" ht="29.25" customHeight="1" thickBot="1" x14ac:dyDescent="0.3">
      <c r="A45" s="97">
        <v>44</v>
      </c>
      <c r="B45" s="104">
        <v>66</v>
      </c>
      <c r="C45" s="103">
        <v>57</v>
      </c>
      <c r="D45" s="95">
        <v>44</v>
      </c>
      <c r="E45" s="103">
        <v>75</v>
      </c>
      <c r="F45" s="102"/>
      <c r="G45" s="102">
        <v>10</v>
      </c>
      <c r="H45" s="102"/>
      <c r="I45" s="101">
        <v>10</v>
      </c>
      <c r="J45" s="100"/>
      <c r="K45" s="99">
        <v>1</v>
      </c>
      <c r="L45" s="98">
        <v>-3</v>
      </c>
      <c r="M45" s="97" t="s">
        <v>121</v>
      </c>
      <c r="N45" s="96" t="s">
        <v>120</v>
      </c>
      <c r="O45" s="95" t="s">
        <v>119</v>
      </c>
      <c r="P45" s="95" t="s">
        <v>118</v>
      </c>
      <c r="Q45" s="94">
        <v>4194249</v>
      </c>
      <c r="R45" s="93">
        <f>S45*Q45</f>
        <v>4194249</v>
      </c>
      <c r="S45" s="92">
        <v>1</v>
      </c>
      <c r="T45" s="91">
        <f>R45+T44</f>
        <v>266827637.58803102</v>
      </c>
      <c r="U45" s="90"/>
      <c r="V45" s="89" t="s">
        <v>117</v>
      </c>
      <c r="W45" s="89"/>
      <c r="X45" s="89"/>
      <c r="Y45" s="89"/>
    </row>
    <row r="46" spans="1:25" ht="24" customHeight="1" thickTop="1" x14ac:dyDescent="0.25">
      <c r="A46" s="25">
        <v>45</v>
      </c>
      <c r="B46" s="34"/>
      <c r="C46" s="61" t="s">
        <v>4</v>
      </c>
      <c r="D46" s="25">
        <v>45</v>
      </c>
      <c r="E46" s="61">
        <v>74</v>
      </c>
      <c r="F46" s="79"/>
      <c r="G46" s="80">
        <v>10</v>
      </c>
      <c r="H46" s="79"/>
      <c r="I46" s="88"/>
      <c r="J46" s="67"/>
      <c r="K46" s="66"/>
      <c r="L46" s="65">
        <v>2</v>
      </c>
      <c r="M46" s="25" t="s">
        <v>116</v>
      </c>
      <c r="N46" s="87" t="s">
        <v>49</v>
      </c>
      <c r="O46" s="25" t="s">
        <v>58</v>
      </c>
      <c r="P46" s="25" t="s">
        <v>115</v>
      </c>
      <c r="Q46" s="86">
        <v>487300</v>
      </c>
      <c r="R46" s="75">
        <f>S46*Q46</f>
        <v>182773.47903130538</v>
      </c>
      <c r="S46" s="74">
        <v>0.37507383343177791</v>
      </c>
      <c r="T46" s="73">
        <f>R46+T45</f>
        <v>267010411.06706232</v>
      </c>
      <c r="U46"/>
    </row>
    <row r="47" spans="1:25" ht="33.75" customHeight="1" x14ac:dyDescent="0.25">
      <c r="A47" s="38">
        <v>46</v>
      </c>
      <c r="B47" s="47">
        <v>11</v>
      </c>
      <c r="C47" s="46">
        <v>64</v>
      </c>
      <c r="D47" s="39">
        <v>45</v>
      </c>
      <c r="E47" s="46">
        <v>74</v>
      </c>
      <c r="F47" s="45"/>
      <c r="G47" s="45">
        <v>10</v>
      </c>
      <c r="H47" s="45">
        <v>2</v>
      </c>
      <c r="I47" s="44"/>
      <c r="J47" s="85"/>
      <c r="K47" s="84">
        <v>1</v>
      </c>
      <c r="L47" s="83">
        <v>-3</v>
      </c>
      <c r="M47" s="38" t="s">
        <v>114</v>
      </c>
      <c r="N47" s="40" t="s">
        <v>113</v>
      </c>
      <c r="O47" s="39" t="s">
        <v>112</v>
      </c>
      <c r="P47" s="39" t="s">
        <v>111</v>
      </c>
      <c r="Q47" s="52">
        <v>7261807</v>
      </c>
      <c r="R47" s="37">
        <f>S47*Q47</f>
        <v>3522890.3524027457</v>
      </c>
      <c r="S47" s="36">
        <v>0.48512585812356979</v>
      </c>
      <c r="T47" s="35">
        <f>R47+T46</f>
        <v>270533301.41946507</v>
      </c>
    </row>
    <row r="48" spans="1:25" ht="31.5" customHeight="1" x14ac:dyDescent="0.25">
      <c r="A48" s="21">
        <v>47</v>
      </c>
      <c r="B48" s="51">
        <v>11</v>
      </c>
      <c r="C48" s="82">
        <v>64</v>
      </c>
      <c r="D48" s="38">
        <v>45</v>
      </c>
      <c r="E48" s="82">
        <v>74</v>
      </c>
      <c r="F48" s="45"/>
      <c r="G48" s="45">
        <v>10</v>
      </c>
      <c r="H48" s="45"/>
      <c r="I48" s="45"/>
      <c r="J48" s="42"/>
      <c r="K48" s="42"/>
      <c r="L48" s="42">
        <v>0</v>
      </c>
      <c r="M48" s="38" t="s">
        <v>110</v>
      </c>
      <c r="N48" s="45" t="s">
        <v>49</v>
      </c>
      <c r="O48" s="38" t="s">
        <v>109</v>
      </c>
      <c r="P48" s="38" t="s">
        <v>108</v>
      </c>
      <c r="Q48" s="52">
        <v>2123979</v>
      </c>
      <c r="R48" s="37">
        <f>S48*Q48</f>
        <v>2123979</v>
      </c>
      <c r="S48" s="36">
        <v>1</v>
      </c>
      <c r="T48" s="35">
        <f>R48+T47</f>
        <v>272657280.41946507</v>
      </c>
    </row>
    <row r="49" spans="1:21" ht="27" customHeight="1" x14ac:dyDescent="0.25">
      <c r="A49" s="21">
        <v>48</v>
      </c>
      <c r="B49" s="51">
        <v>36</v>
      </c>
      <c r="C49" s="82">
        <v>61</v>
      </c>
      <c r="D49" s="38">
        <v>48</v>
      </c>
      <c r="E49" s="82">
        <v>73</v>
      </c>
      <c r="F49" s="45"/>
      <c r="G49" s="45">
        <v>10</v>
      </c>
      <c r="H49" s="45"/>
      <c r="I49" s="45"/>
      <c r="J49" s="42"/>
      <c r="K49" s="42"/>
      <c r="L49" s="42">
        <v>2</v>
      </c>
      <c r="M49" s="38" t="s">
        <v>107</v>
      </c>
      <c r="N49" s="45" t="s">
        <v>49</v>
      </c>
      <c r="O49" s="38" t="s">
        <v>106</v>
      </c>
      <c r="P49" s="38" t="s">
        <v>105</v>
      </c>
      <c r="Q49" s="52">
        <v>4682725</v>
      </c>
      <c r="R49" s="37">
        <f>S49*Q49</f>
        <v>4682725</v>
      </c>
      <c r="S49" s="36">
        <v>1</v>
      </c>
      <c r="T49" s="35">
        <f>R49+T48</f>
        <v>277340005.41946507</v>
      </c>
    </row>
    <row r="50" spans="1:21" ht="24" x14ac:dyDescent="0.25">
      <c r="A50" s="21">
        <v>49</v>
      </c>
      <c r="B50" s="51">
        <v>27</v>
      </c>
      <c r="C50" s="82">
        <v>62</v>
      </c>
      <c r="D50" s="38">
        <v>49</v>
      </c>
      <c r="E50" s="82">
        <v>72</v>
      </c>
      <c r="F50" s="45"/>
      <c r="G50" s="45"/>
      <c r="H50" s="45">
        <v>2</v>
      </c>
      <c r="I50" s="45">
        <v>10</v>
      </c>
      <c r="J50" s="42"/>
      <c r="K50" s="42">
        <v>1</v>
      </c>
      <c r="L50" s="42">
        <v>-3</v>
      </c>
      <c r="M50" s="38" t="s">
        <v>104</v>
      </c>
      <c r="N50" s="45" t="s">
        <v>103</v>
      </c>
      <c r="O50" s="38" t="s">
        <v>97</v>
      </c>
      <c r="P50" s="38" t="s">
        <v>102</v>
      </c>
      <c r="Q50" s="52">
        <v>6147419.9100000001</v>
      </c>
      <c r="R50" s="37">
        <f>S50*Q50</f>
        <v>1721277.5748000003</v>
      </c>
      <c r="S50" s="36">
        <v>0.28000000000000003</v>
      </c>
      <c r="T50" s="35">
        <f>R50+T49</f>
        <v>279061282.99426508</v>
      </c>
    </row>
    <row r="51" spans="1:21" ht="24" x14ac:dyDescent="0.25">
      <c r="A51" s="21">
        <v>50</v>
      </c>
      <c r="B51" s="51">
        <v>36</v>
      </c>
      <c r="C51" s="82">
        <v>61</v>
      </c>
      <c r="D51" s="38">
        <v>49</v>
      </c>
      <c r="E51" s="82">
        <v>72</v>
      </c>
      <c r="F51" s="45"/>
      <c r="G51" s="45">
        <v>10</v>
      </c>
      <c r="H51" s="45"/>
      <c r="I51" s="45"/>
      <c r="J51" s="42"/>
      <c r="K51" s="42">
        <v>1</v>
      </c>
      <c r="L51" s="42">
        <v>0</v>
      </c>
      <c r="M51" s="38" t="s">
        <v>101</v>
      </c>
      <c r="N51" s="45" t="s">
        <v>90</v>
      </c>
      <c r="O51" s="38" t="s">
        <v>89</v>
      </c>
      <c r="P51" s="38" t="s">
        <v>100</v>
      </c>
      <c r="Q51" s="52">
        <v>4390660</v>
      </c>
      <c r="R51" s="37">
        <f>S51*Q51</f>
        <v>2475384.9400684931</v>
      </c>
      <c r="S51" s="36">
        <v>0.56378424657534243</v>
      </c>
      <c r="T51" s="35">
        <f>R51+T50</f>
        <v>281536667.93433356</v>
      </c>
    </row>
    <row r="52" spans="1:21" ht="24" x14ac:dyDescent="0.25">
      <c r="A52" s="21">
        <v>51</v>
      </c>
      <c r="B52" s="21">
        <v>36</v>
      </c>
      <c r="C52" s="82">
        <v>61</v>
      </c>
      <c r="D52" s="38">
        <v>49</v>
      </c>
      <c r="E52" s="82">
        <v>72</v>
      </c>
      <c r="F52" s="45"/>
      <c r="G52" s="45"/>
      <c r="H52" s="45">
        <v>2</v>
      </c>
      <c r="I52" s="45">
        <v>10</v>
      </c>
      <c r="J52" s="42">
        <v>1</v>
      </c>
      <c r="K52" s="42">
        <v>1</v>
      </c>
      <c r="L52" s="42">
        <v>-3</v>
      </c>
      <c r="M52" s="38" t="s">
        <v>99</v>
      </c>
      <c r="N52" s="45" t="s">
        <v>98</v>
      </c>
      <c r="O52" s="38" t="s">
        <v>97</v>
      </c>
      <c r="P52" s="38" t="s">
        <v>96</v>
      </c>
      <c r="Q52" s="81">
        <v>4478403.8899999997</v>
      </c>
      <c r="R52" s="37">
        <f>S52*Q52</f>
        <v>4478403.8899999997</v>
      </c>
      <c r="S52" s="36">
        <v>1</v>
      </c>
      <c r="T52" s="35">
        <f>R52+T51</f>
        <v>286015071.82433355</v>
      </c>
    </row>
    <row r="53" spans="1:21" ht="30.75" customHeight="1" x14ac:dyDescent="0.25">
      <c r="A53" s="21">
        <v>52</v>
      </c>
      <c r="B53" s="34" t="s">
        <v>4</v>
      </c>
      <c r="C53" s="61" t="s">
        <v>4</v>
      </c>
      <c r="D53" s="25">
        <v>52</v>
      </c>
      <c r="E53" s="61">
        <v>71</v>
      </c>
      <c r="F53" s="79"/>
      <c r="G53" s="80">
        <v>10</v>
      </c>
      <c r="H53" s="79"/>
      <c r="I53" s="79"/>
      <c r="J53" s="66"/>
      <c r="K53" s="66"/>
      <c r="L53" s="78">
        <v>0</v>
      </c>
      <c r="M53" s="25" t="s">
        <v>95</v>
      </c>
      <c r="N53" s="77" t="s">
        <v>80</v>
      </c>
      <c r="O53" s="25" t="s">
        <v>58</v>
      </c>
      <c r="P53" s="25" t="s">
        <v>94</v>
      </c>
      <c r="Q53" s="76">
        <v>1129900</v>
      </c>
      <c r="R53" s="75">
        <f>S53*Q53</f>
        <v>1129900</v>
      </c>
      <c r="S53" s="74">
        <v>1</v>
      </c>
      <c r="T53" s="73">
        <f>R53+T52</f>
        <v>287144971.82433355</v>
      </c>
    </row>
    <row r="54" spans="1:21" ht="24" customHeight="1" x14ac:dyDescent="0.25">
      <c r="A54" s="21">
        <v>53</v>
      </c>
      <c r="B54" s="51" t="s">
        <v>4</v>
      </c>
      <c r="C54" s="70" t="s">
        <v>4</v>
      </c>
      <c r="D54" s="21">
        <v>52</v>
      </c>
      <c r="E54" s="70">
        <v>71</v>
      </c>
      <c r="F54" s="31"/>
      <c r="G54" s="60">
        <v>10</v>
      </c>
      <c r="H54" s="31"/>
      <c r="I54" s="31"/>
      <c r="J54" s="58"/>
      <c r="K54" s="58"/>
      <c r="L54" s="69">
        <v>2</v>
      </c>
      <c r="M54" s="21" t="s">
        <v>93</v>
      </c>
      <c r="N54" s="68" t="s">
        <v>49</v>
      </c>
      <c r="O54" s="21" t="s">
        <v>58</v>
      </c>
      <c r="P54" s="21" t="s">
        <v>92</v>
      </c>
      <c r="Q54" s="63">
        <v>637800</v>
      </c>
      <c r="R54" s="24">
        <f>S54*Q54</f>
        <v>144445.93301435406</v>
      </c>
      <c r="S54" s="23">
        <v>0.22647527910685805</v>
      </c>
      <c r="T54" s="64">
        <f>R54+T53</f>
        <v>287289417.75734788</v>
      </c>
    </row>
    <row r="55" spans="1:21" ht="24" x14ac:dyDescent="0.25">
      <c r="A55" s="21">
        <v>54</v>
      </c>
      <c r="B55" s="51">
        <v>48</v>
      </c>
      <c r="C55" s="72">
        <v>59</v>
      </c>
      <c r="D55" s="21">
        <v>54</v>
      </c>
      <c r="E55" s="72">
        <v>70</v>
      </c>
      <c r="F55" s="31"/>
      <c r="G55" s="32">
        <v>10</v>
      </c>
      <c r="H55" s="31"/>
      <c r="I55" s="31"/>
      <c r="J55" s="28"/>
      <c r="K55" s="49">
        <v>1</v>
      </c>
      <c r="L55" s="28">
        <v>0</v>
      </c>
      <c r="M55" s="21" t="s">
        <v>91</v>
      </c>
      <c r="N55" s="71" t="s">
        <v>90</v>
      </c>
      <c r="O55" s="21" t="s">
        <v>89</v>
      </c>
      <c r="P55" s="21" t="s">
        <v>88</v>
      </c>
      <c r="Q55" s="53">
        <v>12976282</v>
      </c>
      <c r="R55" s="24">
        <f>S55*Q55</f>
        <v>1293455.7620578778</v>
      </c>
      <c r="S55" s="55">
        <v>9.9678456591639875E-2</v>
      </c>
      <c r="T55" s="22">
        <f>R55+T54</f>
        <v>288582873.51940578</v>
      </c>
    </row>
    <row r="56" spans="1:21" ht="30.6" customHeight="1" x14ac:dyDescent="0.25">
      <c r="A56" s="21">
        <v>55</v>
      </c>
      <c r="B56" s="51" t="s">
        <v>4</v>
      </c>
      <c r="C56" s="70" t="s">
        <v>4</v>
      </c>
      <c r="D56" s="21">
        <v>55</v>
      </c>
      <c r="E56" s="70">
        <v>69</v>
      </c>
      <c r="F56" s="31"/>
      <c r="G56" s="60">
        <v>10</v>
      </c>
      <c r="H56" s="31"/>
      <c r="I56" s="31"/>
      <c r="J56" s="58"/>
      <c r="K56" s="58"/>
      <c r="L56" s="69">
        <v>5</v>
      </c>
      <c r="M56" s="21" t="s">
        <v>87</v>
      </c>
      <c r="N56" s="68" t="s">
        <v>49</v>
      </c>
      <c r="O56" s="21" t="s">
        <v>58</v>
      </c>
      <c r="P56" s="21" t="s">
        <v>86</v>
      </c>
      <c r="Q56" s="63">
        <v>223500</v>
      </c>
      <c r="R56" s="24">
        <f>S56*Q56</f>
        <v>223500</v>
      </c>
      <c r="S56" s="23">
        <v>1</v>
      </c>
      <c r="T56" s="64">
        <f>R56+T55</f>
        <v>288806373.51940578</v>
      </c>
    </row>
    <row r="57" spans="1:21" ht="18.600000000000001" customHeight="1" x14ac:dyDescent="0.25">
      <c r="A57" s="21">
        <v>56</v>
      </c>
      <c r="B57" s="34" t="s">
        <v>4</v>
      </c>
      <c r="C57" s="61" t="s">
        <v>4</v>
      </c>
      <c r="D57" s="25">
        <v>55</v>
      </c>
      <c r="E57" s="61">
        <v>69</v>
      </c>
      <c r="F57" s="31"/>
      <c r="G57" s="60">
        <v>10</v>
      </c>
      <c r="H57" s="31"/>
      <c r="I57" s="30"/>
      <c r="J57" s="67"/>
      <c r="K57" s="66"/>
      <c r="L57" s="65">
        <v>2</v>
      </c>
      <c r="M57" s="21" t="s">
        <v>85</v>
      </c>
      <c r="N57" s="56" t="s">
        <v>49</v>
      </c>
      <c r="O57" s="25" t="s">
        <v>58</v>
      </c>
      <c r="P57" s="25" t="s">
        <v>84</v>
      </c>
      <c r="Q57" s="53">
        <v>753399.99999999988</v>
      </c>
      <c r="R57" s="24">
        <f>S57*Q57</f>
        <v>753399.99999999988</v>
      </c>
      <c r="S57" s="23">
        <v>1</v>
      </c>
      <c r="T57" s="64">
        <f>R57+T56</f>
        <v>289559773.51940578</v>
      </c>
    </row>
    <row r="58" spans="1:21" ht="29.65" customHeight="1" x14ac:dyDescent="0.25">
      <c r="A58" s="21">
        <v>57</v>
      </c>
      <c r="B58" s="34" t="s">
        <v>4</v>
      </c>
      <c r="C58" s="61" t="s">
        <v>4</v>
      </c>
      <c r="D58" s="25">
        <v>55</v>
      </c>
      <c r="E58" s="61">
        <v>69</v>
      </c>
      <c r="F58" s="31"/>
      <c r="G58" s="60">
        <v>10</v>
      </c>
      <c r="H58" s="31"/>
      <c r="I58" s="30"/>
      <c r="J58" s="67"/>
      <c r="K58" s="66"/>
      <c r="L58" s="65">
        <v>2</v>
      </c>
      <c r="M58" s="21" t="s">
        <v>83</v>
      </c>
      <c r="N58" s="56" t="s">
        <v>49</v>
      </c>
      <c r="O58" s="25" t="s">
        <v>58</v>
      </c>
      <c r="P58" s="25" t="s">
        <v>82</v>
      </c>
      <c r="Q58" s="63">
        <v>749400</v>
      </c>
      <c r="R58" s="24">
        <f>S58*Q58</f>
        <v>89428.862164662351</v>
      </c>
      <c r="S58" s="23">
        <v>0.11933395004625347</v>
      </c>
      <c r="T58" s="64">
        <f>R58+T57</f>
        <v>289649202.38157046</v>
      </c>
    </row>
    <row r="59" spans="1:21" ht="25.15" customHeight="1" x14ac:dyDescent="0.25">
      <c r="A59" s="21">
        <v>58</v>
      </c>
      <c r="B59" s="34" t="s">
        <v>4</v>
      </c>
      <c r="C59" s="61" t="s">
        <v>4</v>
      </c>
      <c r="D59" s="25">
        <v>55</v>
      </c>
      <c r="E59" s="61">
        <v>69</v>
      </c>
      <c r="F59" s="31"/>
      <c r="G59" s="60">
        <v>10</v>
      </c>
      <c r="H59" s="31"/>
      <c r="I59" s="30"/>
      <c r="J59" s="67"/>
      <c r="K59" s="66"/>
      <c r="L59" s="65">
        <v>0</v>
      </c>
      <c r="M59" s="21" t="s">
        <v>81</v>
      </c>
      <c r="N59" s="56" t="s">
        <v>80</v>
      </c>
      <c r="O59" s="25" t="s">
        <v>58</v>
      </c>
      <c r="P59" s="25" t="s">
        <v>79</v>
      </c>
      <c r="Q59" s="63">
        <v>884300.00000000012</v>
      </c>
      <c r="R59" s="24">
        <f>S59*Q59</f>
        <v>507238.07106598996</v>
      </c>
      <c r="S59" s="23">
        <v>0.57360406091370564</v>
      </c>
      <c r="T59" s="64">
        <f>R59+T58</f>
        <v>290156440.45263642</v>
      </c>
    </row>
    <row r="60" spans="1:21" ht="14.65" customHeight="1" x14ac:dyDescent="0.25">
      <c r="A60" s="21">
        <v>59</v>
      </c>
      <c r="B60" s="34" t="s">
        <v>4</v>
      </c>
      <c r="C60" s="61" t="s">
        <v>4</v>
      </c>
      <c r="D60" s="25">
        <v>55</v>
      </c>
      <c r="E60" s="61">
        <v>69</v>
      </c>
      <c r="F60" s="31"/>
      <c r="G60" s="60">
        <v>10</v>
      </c>
      <c r="H60" s="31"/>
      <c r="I60" s="30"/>
      <c r="J60" s="59"/>
      <c r="K60" s="58"/>
      <c r="L60" s="57">
        <v>-3</v>
      </c>
      <c r="M60" s="21" t="s">
        <v>78</v>
      </c>
      <c r="N60" s="56" t="s">
        <v>49</v>
      </c>
      <c r="O60" s="25" t="s">
        <v>58</v>
      </c>
      <c r="P60" s="25" t="s">
        <v>77</v>
      </c>
      <c r="Q60" s="63">
        <v>472600</v>
      </c>
      <c r="R60" s="24">
        <f>S60*Q60</f>
        <v>472600</v>
      </c>
      <c r="S60" s="55">
        <v>1</v>
      </c>
      <c r="T60" s="22">
        <f>R60+T59</f>
        <v>290629040.45263642</v>
      </c>
    </row>
    <row r="61" spans="1:21" ht="24" x14ac:dyDescent="0.25">
      <c r="A61" s="21">
        <v>60</v>
      </c>
      <c r="B61" s="34">
        <v>66</v>
      </c>
      <c r="C61" s="33">
        <v>57</v>
      </c>
      <c r="D61" s="25">
        <v>55</v>
      </c>
      <c r="E61" s="33">
        <v>69</v>
      </c>
      <c r="F61" s="31"/>
      <c r="G61" s="31"/>
      <c r="H61" s="32">
        <v>2</v>
      </c>
      <c r="I61" s="62">
        <v>10</v>
      </c>
      <c r="J61" s="29"/>
      <c r="K61" s="28"/>
      <c r="L61" s="48">
        <v>0</v>
      </c>
      <c r="M61" s="21" t="s">
        <v>76</v>
      </c>
      <c r="N61" s="26" t="s">
        <v>75</v>
      </c>
      <c r="O61" s="25" t="s">
        <v>74</v>
      </c>
      <c r="P61" s="25" t="s">
        <v>73</v>
      </c>
      <c r="Q61" s="53">
        <v>6316605</v>
      </c>
      <c r="R61" s="24">
        <f>S61*Q61</f>
        <v>42679.763513513513</v>
      </c>
      <c r="S61" s="55">
        <v>6.7567567567567571E-3</v>
      </c>
      <c r="T61" s="22">
        <f>R61+T60</f>
        <v>290671720.21614993</v>
      </c>
    </row>
    <row r="62" spans="1:21" x14ac:dyDescent="0.25">
      <c r="A62" s="21">
        <v>61</v>
      </c>
      <c r="B62" s="34" t="s">
        <v>4</v>
      </c>
      <c r="C62" s="61" t="s">
        <v>4</v>
      </c>
      <c r="D62" s="25">
        <v>61</v>
      </c>
      <c r="E62" s="61">
        <v>66</v>
      </c>
      <c r="F62" s="31"/>
      <c r="G62" s="60">
        <v>10</v>
      </c>
      <c r="H62" s="31"/>
      <c r="I62" s="30"/>
      <c r="J62" s="59"/>
      <c r="K62" s="58"/>
      <c r="L62" s="57">
        <v>-3</v>
      </c>
      <c r="M62" s="21" t="s">
        <v>72</v>
      </c>
      <c r="N62" s="56" t="s">
        <v>49</v>
      </c>
      <c r="O62" s="25" t="s">
        <v>58</v>
      </c>
      <c r="P62" s="25" t="s">
        <v>71</v>
      </c>
      <c r="Q62" s="53">
        <v>556900</v>
      </c>
      <c r="R62" s="24">
        <f>S62*Q62</f>
        <v>556900</v>
      </c>
      <c r="S62" s="55">
        <v>1</v>
      </c>
      <c r="T62" s="22">
        <f>R62+T61</f>
        <v>291228620.21614993</v>
      </c>
      <c r="U62"/>
    </row>
    <row r="63" spans="1:21" x14ac:dyDescent="0.25">
      <c r="A63" s="21">
        <v>62</v>
      </c>
      <c r="B63" s="34" t="s">
        <v>4</v>
      </c>
      <c r="C63" s="61" t="s">
        <v>4</v>
      </c>
      <c r="D63" s="25">
        <v>61</v>
      </c>
      <c r="E63" s="61">
        <v>66</v>
      </c>
      <c r="F63" s="31"/>
      <c r="G63" s="60">
        <v>10</v>
      </c>
      <c r="H63" s="31"/>
      <c r="I63" s="30"/>
      <c r="J63" s="59"/>
      <c r="K63" s="58"/>
      <c r="L63" s="57">
        <v>-3</v>
      </c>
      <c r="M63" s="21" t="s">
        <v>70</v>
      </c>
      <c r="N63" s="56" t="s">
        <v>49</v>
      </c>
      <c r="O63" s="25" t="s">
        <v>58</v>
      </c>
      <c r="P63" s="25" t="s">
        <v>69</v>
      </c>
      <c r="Q63" s="53">
        <v>1870600</v>
      </c>
      <c r="R63" s="24">
        <f>S63*Q63</f>
        <v>474708.86792452831</v>
      </c>
      <c r="S63" s="55">
        <v>0.25377358490566038</v>
      </c>
      <c r="T63" s="22">
        <f>R63+T62</f>
        <v>291703329.08407444</v>
      </c>
      <c r="U63"/>
    </row>
    <row r="64" spans="1:21" ht="12" x14ac:dyDescent="0.25">
      <c r="A64" s="21">
        <v>63</v>
      </c>
      <c r="B64" s="34">
        <v>48</v>
      </c>
      <c r="C64" s="33">
        <v>59</v>
      </c>
      <c r="D64" s="25">
        <v>61</v>
      </c>
      <c r="E64" s="33">
        <v>66</v>
      </c>
      <c r="F64" s="31"/>
      <c r="G64" s="32">
        <v>10</v>
      </c>
      <c r="H64" s="31"/>
      <c r="I64" s="30"/>
      <c r="J64" s="29"/>
      <c r="K64" s="28"/>
      <c r="L64" s="27">
        <v>-3</v>
      </c>
      <c r="M64" s="21" t="s">
        <v>68</v>
      </c>
      <c r="N64" s="26" t="s">
        <v>49</v>
      </c>
      <c r="O64" s="25" t="s">
        <v>48</v>
      </c>
      <c r="P64" s="25" t="s">
        <v>67</v>
      </c>
      <c r="Q64" s="53">
        <v>967434</v>
      </c>
      <c r="R64" s="24">
        <f>S64*Q64</f>
        <v>967434</v>
      </c>
      <c r="S64" s="55">
        <v>1</v>
      </c>
      <c r="T64" s="22">
        <f>R64+T63</f>
        <v>292670763.08407444</v>
      </c>
    </row>
    <row r="65" spans="1:20" ht="14.65" customHeight="1" x14ac:dyDescent="0.25">
      <c r="A65" s="21">
        <v>64</v>
      </c>
      <c r="B65" s="51">
        <v>48</v>
      </c>
      <c r="C65" s="33">
        <v>59</v>
      </c>
      <c r="D65" s="25">
        <v>61</v>
      </c>
      <c r="E65" s="33">
        <v>66</v>
      </c>
      <c r="F65" s="31"/>
      <c r="G65" s="32">
        <v>10</v>
      </c>
      <c r="H65" s="31"/>
      <c r="I65" s="30"/>
      <c r="J65" s="29"/>
      <c r="K65" s="28"/>
      <c r="L65" s="27">
        <v>-3</v>
      </c>
      <c r="M65" s="21" t="s">
        <v>66</v>
      </c>
      <c r="N65" s="26" t="s">
        <v>49</v>
      </c>
      <c r="O65" s="25" t="s">
        <v>48</v>
      </c>
      <c r="P65" s="25" t="s">
        <v>65</v>
      </c>
      <c r="Q65" s="53">
        <v>9762030</v>
      </c>
      <c r="R65" s="24">
        <f>S65*Q65</f>
        <v>1828951.7564402812</v>
      </c>
      <c r="S65" s="55">
        <v>0.18735362997658081</v>
      </c>
      <c r="T65" s="22">
        <f>R65+T64</f>
        <v>294499714.84051472</v>
      </c>
    </row>
    <row r="66" spans="1:20" ht="14.65" customHeight="1" x14ac:dyDescent="0.25">
      <c r="A66" s="21">
        <v>65</v>
      </c>
      <c r="B66" s="34">
        <v>48</v>
      </c>
      <c r="C66" s="33">
        <v>59</v>
      </c>
      <c r="D66" s="25">
        <v>61</v>
      </c>
      <c r="E66" s="33">
        <v>66</v>
      </c>
      <c r="F66" s="31"/>
      <c r="G66" s="32">
        <v>10</v>
      </c>
      <c r="H66" s="31"/>
      <c r="I66" s="30"/>
      <c r="J66" s="29"/>
      <c r="K66" s="28"/>
      <c r="L66" s="27">
        <v>-3</v>
      </c>
      <c r="M66" s="21" t="s">
        <v>64</v>
      </c>
      <c r="N66" s="26" t="s">
        <v>49</v>
      </c>
      <c r="O66" s="25" t="s">
        <v>61</v>
      </c>
      <c r="P66" s="25" t="s">
        <v>63</v>
      </c>
      <c r="Q66" s="53">
        <v>8014221</v>
      </c>
      <c r="R66" s="24">
        <f>S66*Q66</f>
        <v>8014221</v>
      </c>
      <c r="S66" s="55">
        <v>1</v>
      </c>
      <c r="T66" s="22">
        <f>R66+T65</f>
        <v>302513935.84051472</v>
      </c>
    </row>
    <row r="67" spans="1:20" ht="14.65" customHeight="1" x14ac:dyDescent="0.25">
      <c r="A67" s="21">
        <v>66</v>
      </c>
      <c r="B67" s="34">
        <v>48</v>
      </c>
      <c r="C67" s="33">
        <v>59</v>
      </c>
      <c r="D67" s="25">
        <v>61</v>
      </c>
      <c r="E67" s="33">
        <v>66</v>
      </c>
      <c r="F67" s="31"/>
      <c r="G67" s="32">
        <v>10</v>
      </c>
      <c r="H67" s="31"/>
      <c r="I67" s="30"/>
      <c r="J67" s="29"/>
      <c r="K67" s="28"/>
      <c r="L67" s="27">
        <v>-3</v>
      </c>
      <c r="M67" s="21" t="s">
        <v>62</v>
      </c>
      <c r="N67" s="26" t="s">
        <v>49</v>
      </c>
      <c r="O67" s="25" t="s">
        <v>61</v>
      </c>
      <c r="P67" s="25" t="s">
        <v>60</v>
      </c>
      <c r="Q67" s="53">
        <v>6121738</v>
      </c>
      <c r="R67" s="24">
        <f>S67*Q67</f>
        <v>6121738</v>
      </c>
      <c r="S67" s="55">
        <v>1</v>
      </c>
      <c r="T67" s="22">
        <f>R67+T66</f>
        <v>308635673.84051472</v>
      </c>
    </row>
    <row r="68" spans="1:20" ht="24.75" customHeight="1" x14ac:dyDescent="0.25">
      <c r="A68" s="21">
        <v>67</v>
      </c>
      <c r="B68" s="34" t="s">
        <v>4</v>
      </c>
      <c r="C68" s="61" t="s">
        <v>4</v>
      </c>
      <c r="D68" s="25">
        <v>67</v>
      </c>
      <c r="E68" s="61">
        <v>65</v>
      </c>
      <c r="F68" s="31"/>
      <c r="G68" s="60">
        <v>10</v>
      </c>
      <c r="H68" s="31"/>
      <c r="I68" s="30"/>
      <c r="J68" s="59"/>
      <c r="K68" s="58"/>
      <c r="L68" s="57">
        <v>-3</v>
      </c>
      <c r="M68" s="21" t="s">
        <v>59</v>
      </c>
      <c r="N68" s="56" t="s">
        <v>49</v>
      </c>
      <c r="O68" s="25" t="s">
        <v>58</v>
      </c>
      <c r="P68" s="25" t="s">
        <v>57</v>
      </c>
      <c r="Q68" s="53">
        <v>656500</v>
      </c>
      <c r="R68" s="24">
        <f>S68*Q68</f>
        <v>340145.44564152788</v>
      </c>
      <c r="S68" s="55">
        <v>0.51811949069539665</v>
      </c>
      <c r="T68" s="22">
        <f>R68+T67</f>
        <v>308975819.28615624</v>
      </c>
    </row>
    <row r="69" spans="1:20" ht="26.25" customHeight="1" x14ac:dyDescent="0.25">
      <c r="A69" s="21">
        <v>68</v>
      </c>
      <c r="B69" s="34">
        <v>36</v>
      </c>
      <c r="C69" s="33">
        <v>61</v>
      </c>
      <c r="D69" s="25">
        <v>67</v>
      </c>
      <c r="E69" s="33">
        <v>65</v>
      </c>
      <c r="F69" s="31"/>
      <c r="G69" s="31"/>
      <c r="H69" s="32">
        <v>2</v>
      </c>
      <c r="I69" s="30"/>
      <c r="J69" s="50">
        <v>1</v>
      </c>
      <c r="K69" s="49">
        <v>1</v>
      </c>
      <c r="L69" s="48">
        <v>0</v>
      </c>
      <c r="M69" s="21" t="s">
        <v>56</v>
      </c>
      <c r="N69" s="26" t="s">
        <v>55</v>
      </c>
      <c r="O69" s="25" t="s">
        <v>54</v>
      </c>
      <c r="P69" s="25" t="s">
        <v>53</v>
      </c>
      <c r="Q69" s="53">
        <v>3703915</v>
      </c>
      <c r="R69" s="24">
        <f>S69*Q69</f>
        <v>261291.03341584155</v>
      </c>
      <c r="S69" s="55">
        <v>7.0544554455445538E-2</v>
      </c>
      <c r="T69" s="22">
        <f>R69+T68</f>
        <v>309237110.31957209</v>
      </c>
    </row>
    <row r="70" spans="1:20" ht="26.25" customHeight="1" x14ac:dyDescent="0.25">
      <c r="A70" s="21">
        <v>69</v>
      </c>
      <c r="B70" s="34">
        <v>3</v>
      </c>
      <c r="C70" s="46">
        <v>67</v>
      </c>
      <c r="D70" s="39">
        <v>69</v>
      </c>
      <c r="E70" s="46">
        <v>64</v>
      </c>
      <c r="F70" s="45"/>
      <c r="G70" s="45"/>
      <c r="H70" s="45"/>
      <c r="I70" s="44"/>
      <c r="J70" s="43"/>
      <c r="K70" s="42"/>
      <c r="L70" s="41">
        <v>-3</v>
      </c>
      <c r="M70" s="38" t="s">
        <v>52</v>
      </c>
      <c r="N70" s="40" t="s">
        <v>31</v>
      </c>
      <c r="O70" s="39" t="s">
        <v>43</v>
      </c>
      <c r="P70" s="39" t="s">
        <v>51</v>
      </c>
      <c r="Q70" s="52">
        <v>2603900</v>
      </c>
      <c r="R70" s="37">
        <f>S70*Q70</f>
        <v>2603900</v>
      </c>
      <c r="S70" s="36">
        <v>1</v>
      </c>
      <c r="T70" s="35">
        <f>R70+T69</f>
        <v>311841010.31957209</v>
      </c>
    </row>
    <row r="71" spans="1:20" ht="21" customHeight="1" x14ac:dyDescent="0.25">
      <c r="A71" s="21">
        <v>70</v>
      </c>
      <c r="B71" s="34">
        <v>66</v>
      </c>
      <c r="C71" s="33">
        <v>57</v>
      </c>
      <c r="D71" s="25">
        <v>69</v>
      </c>
      <c r="E71" s="33">
        <v>64</v>
      </c>
      <c r="F71" s="31"/>
      <c r="G71" s="32">
        <v>10</v>
      </c>
      <c r="H71" s="31"/>
      <c r="I71" s="30"/>
      <c r="J71" s="29"/>
      <c r="K71" s="28"/>
      <c r="L71" s="27">
        <v>-3</v>
      </c>
      <c r="M71" s="21" t="s">
        <v>50</v>
      </c>
      <c r="N71" s="26" t="s">
        <v>49</v>
      </c>
      <c r="O71" s="25" t="s">
        <v>48</v>
      </c>
      <c r="P71" s="25" t="s">
        <v>47</v>
      </c>
      <c r="Q71" s="53">
        <v>6684190</v>
      </c>
      <c r="R71" s="24">
        <f>S71*Q71</f>
        <v>1215307.2727272727</v>
      </c>
      <c r="S71" s="55">
        <v>0.18181818181818182</v>
      </c>
      <c r="T71" s="22">
        <f>R71+T70</f>
        <v>313056317.59229934</v>
      </c>
    </row>
    <row r="72" spans="1:20" ht="45" customHeight="1" x14ac:dyDescent="0.25">
      <c r="A72" s="38">
        <v>71</v>
      </c>
      <c r="B72" s="54">
        <v>25</v>
      </c>
      <c r="C72" s="46">
        <v>63</v>
      </c>
      <c r="D72" s="38">
        <v>71</v>
      </c>
      <c r="E72" s="46">
        <v>63</v>
      </c>
      <c r="F72" s="45"/>
      <c r="G72" s="45"/>
      <c r="H72" s="45"/>
      <c r="I72" s="44"/>
      <c r="J72" s="43"/>
      <c r="K72" s="42"/>
      <c r="L72" s="41">
        <v>0</v>
      </c>
      <c r="M72" s="38" t="s">
        <v>46</v>
      </c>
      <c r="N72" s="40" t="s">
        <v>14</v>
      </c>
      <c r="O72" s="39" t="s">
        <v>13</v>
      </c>
      <c r="P72" s="39" t="s">
        <v>45</v>
      </c>
      <c r="Q72" s="52">
        <v>1204412</v>
      </c>
      <c r="R72" s="37">
        <f>S72*Q72</f>
        <v>1204412</v>
      </c>
      <c r="S72" s="36">
        <v>1</v>
      </c>
      <c r="T72" s="35">
        <f>R72+T71</f>
        <v>314260729.59229934</v>
      </c>
    </row>
    <row r="73" spans="1:20" ht="28.5" customHeight="1" x14ac:dyDescent="0.25">
      <c r="A73" s="21">
        <v>72</v>
      </c>
      <c r="B73" s="34">
        <v>3</v>
      </c>
      <c r="C73" s="33">
        <v>67</v>
      </c>
      <c r="D73" s="25">
        <v>72</v>
      </c>
      <c r="E73" s="33">
        <v>62</v>
      </c>
      <c r="F73" s="31"/>
      <c r="G73" s="31"/>
      <c r="H73" s="31"/>
      <c r="I73" s="30"/>
      <c r="J73" s="29"/>
      <c r="K73" s="28"/>
      <c r="L73" s="27">
        <v>-5</v>
      </c>
      <c r="M73" s="21" t="s">
        <v>44</v>
      </c>
      <c r="N73" s="26" t="s">
        <v>31</v>
      </c>
      <c r="O73" s="25" t="s">
        <v>43</v>
      </c>
      <c r="P73" s="25" t="s">
        <v>42</v>
      </c>
      <c r="Q73" s="53">
        <v>8372800</v>
      </c>
      <c r="R73" s="24">
        <f>S73*Q73</f>
        <v>8372800</v>
      </c>
      <c r="S73" s="23">
        <v>1</v>
      </c>
      <c r="T73" s="22">
        <f>R73+T72</f>
        <v>322633529.59229934</v>
      </c>
    </row>
    <row r="74" spans="1:20" ht="27" customHeight="1" x14ac:dyDescent="0.25">
      <c r="A74" s="38">
        <v>73</v>
      </c>
      <c r="B74" s="47">
        <v>27</v>
      </c>
      <c r="C74" s="46">
        <v>62</v>
      </c>
      <c r="D74" s="39">
        <v>72</v>
      </c>
      <c r="E74" s="46">
        <v>62</v>
      </c>
      <c r="F74" s="45"/>
      <c r="G74" s="45"/>
      <c r="H74" s="45"/>
      <c r="I74" s="44"/>
      <c r="J74" s="43"/>
      <c r="K74" s="42"/>
      <c r="L74" s="41">
        <v>0</v>
      </c>
      <c r="M74" s="38" t="s">
        <v>41</v>
      </c>
      <c r="N74" s="40" t="s">
        <v>14</v>
      </c>
      <c r="O74" s="39" t="s">
        <v>40</v>
      </c>
      <c r="P74" s="39" t="s">
        <v>39</v>
      </c>
      <c r="Q74" s="52">
        <v>4357600</v>
      </c>
      <c r="R74" s="37">
        <f>S74*Q74</f>
        <v>1568736</v>
      </c>
      <c r="S74" s="36">
        <v>0.36</v>
      </c>
      <c r="T74" s="35">
        <f>R74+T73</f>
        <v>324202265.59229934</v>
      </c>
    </row>
    <row r="75" spans="1:20" ht="24" customHeight="1" x14ac:dyDescent="0.25">
      <c r="A75" s="38">
        <v>74</v>
      </c>
      <c r="B75" s="47">
        <v>27</v>
      </c>
      <c r="C75" s="46">
        <v>62</v>
      </c>
      <c r="D75" s="39">
        <v>72</v>
      </c>
      <c r="E75" s="46">
        <v>62</v>
      </c>
      <c r="F75" s="45"/>
      <c r="G75" s="45"/>
      <c r="H75" s="45"/>
      <c r="I75" s="44"/>
      <c r="J75" s="43"/>
      <c r="K75" s="42"/>
      <c r="L75" s="41">
        <v>0</v>
      </c>
      <c r="M75" s="38" t="s">
        <v>38</v>
      </c>
      <c r="N75" s="40" t="s">
        <v>14</v>
      </c>
      <c r="O75" s="38" t="s">
        <v>25</v>
      </c>
      <c r="P75" s="38" t="s">
        <v>37</v>
      </c>
      <c r="Q75" s="52">
        <v>6344800</v>
      </c>
      <c r="R75" s="37">
        <f>S75*Q75</f>
        <v>3055797.2116603293</v>
      </c>
      <c r="S75" s="36">
        <v>0.48162230671736372</v>
      </c>
      <c r="T75" s="35">
        <f>R75+T74</f>
        <v>327258062.80395967</v>
      </c>
    </row>
    <row r="76" spans="1:20" ht="33.75" customHeight="1" x14ac:dyDescent="0.25">
      <c r="A76" s="21">
        <v>75</v>
      </c>
      <c r="B76" s="34">
        <v>73</v>
      </c>
      <c r="C76" s="33">
        <v>55</v>
      </c>
      <c r="D76" s="25">
        <v>72</v>
      </c>
      <c r="E76" s="33">
        <v>62</v>
      </c>
      <c r="F76" s="31"/>
      <c r="G76" s="31">
        <v>10</v>
      </c>
      <c r="H76" s="32"/>
      <c r="I76" s="30"/>
      <c r="J76" s="50"/>
      <c r="K76" s="49"/>
      <c r="L76" s="48">
        <v>-3</v>
      </c>
      <c r="M76" s="21" t="s">
        <v>36</v>
      </c>
      <c r="N76" s="26" t="s">
        <v>35</v>
      </c>
      <c r="O76" s="25" t="s">
        <v>34</v>
      </c>
      <c r="P76" s="25" t="s">
        <v>33</v>
      </c>
      <c r="Q76" s="25">
        <v>8341901</v>
      </c>
      <c r="R76" s="24">
        <f>S76*Q76</f>
        <v>312490.25968253968</v>
      </c>
      <c r="S76" s="23">
        <v>3.7460317460317458E-2</v>
      </c>
      <c r="T76" s="22">
        <f>R76+T75</f>
        <v>327570553.0636422</v>
      </c>
    </row>
    <row r="77" spans="1:20" ht="32.1" customHeight="1" x14ac:dyDescent="0.25">
      <c r="A77" s="38">
        <v>76</v>
      </c>
      <c r="B77" s="47">
        <v>11</v>
      </c>
      <c r="C77" s="46">
        <v>64</v>
      </c>
      <c r="D77" s="39">
        <v>76</v>
      </c>
      <c r="E77" s="46">
        <v>61</v>
      </c>
      <c r="F77" s="45"/>
      <c r="G77" s="45"/>
      <c r="H77" s="45"/>
      <c r="I77" s="44"/>
      <c r="J77" s="43"/>
      <c r="K77" s="42"/>
      <c r="L77" s="41">
        <v>-3</v>
      </c>
      <c r="M77" s="38" t="s">
        <v>32</v>
      </c>
      <c r="N77" s="40" t="s">
        <v>31</v>
      </c>
      <c r="O77" s="39" t="s">
        <v>30</v>
      </c>
      <c r="P77" s="39" t="s">
        <v>29</v>
      </c>
      <c r="Q77" s="38">
        <v>8032080</v>
      </c>
      <c r="R77" s="37">
        <f>S77*Q77</f>
        <v>8032080</v>
      </c>
      <c r="S77" s="36">
        <v>1</v>
      </c>
      <c r="T77" s="35">
        <f>R77+T76</f>
        <v>335602633.0636422</v>
      </c>
    </row>
    <row r="78" spans="1:20" ht="46.5" customHeight="1" x14ac:dyDescent="0.25">
      <c r="A78" s="21">
        <v>77</v>
      </c>
      <c r="B78" s="34">
        <v>11</v>
      </c>
      <c r="C78" s="33">
        <v>64</v>
      </c>
      <c r="D78" s="25">
        <v>76</v>
      </c>
      <c r="E78" s="33">
        <v>61</v>
      </c>
      <c r="F78" s="31"/>
      <c r="G78" s="32"/>
      <c r="H78" s="31"/>
      <c r="I78" s="30"/>
      <c r="J78" s="29"/>
      <c r="K78" s="28"/>
      <c r="L78" s="27">
        <v>-3</v>
      </c>
      <c r="M78" s="21" t="s">
        <v>28</v>
      </c>
      <c r="N78" s="26" t="s">
        <v>14</v>
      </c>
      <c r="O78" s="25" t="s">
        <v>13</v>
      </c>
      <c r="P78" s="25" t="s">
        <v>27</v>
      </c>
      <c r="Q78" s="25">
        <v>1386384</v>
      </c>
      <c r="R78" s="24">
        <f>S78*Q78</f>
        <v>1386384</v>
      </c>
      <c r="S78" s="23">
        <v>1</v>
      </c>
      <c r="T78" s="22">
        <f>R78+T77</f>
        <v>336989017.0636422</v>
      </c>
    </row>
    <row r="79" spans="1:20" ht="27" customHeight="1" x14ac:dyDescent="0.25">
      <c r="A79" s="21">
        <v>78</v>
      </c>
      <c r="B79" s="51">
        <v>36</v>
      </c>
      <c r="C79" s="33">
        <v>61</v>
      </c>
      <c r="D79" s="25">
        <v>76</v>
      </c>
      <c r="E79" s="33">
        <v>61</v>
      </c>
      <c r="F79" s="31"/>
      <c r="G79" s="31"/>
      <c r="H79" s="31"/>
      <c r="I79" s="30"/>
      <c r="J79" s="29"/>
      <c r="K79" s="28"/>
      <c r="L79" s="48">
        <v>0</v>
      </c>
      <c r="M79" s="21" t="s">
        <v>26</v>
      </c>
      <c r="N79" s="26" t="s">
        <v>14</v>
      </c>
      <c r="O79" s="25" t="s">
        <v>25</v>
      </c>
      <c r="P79" s="25" t="s">
        <v>24</v>
      </c>
      <c r="Q79" s="21">
        <v>1355200</v>
      </c>
      <c r="R79" s="24">
        <f>S79*Q79</f>
        <v>1355200</v>
      </c>
      <c r="S79" s="23">
        <v>1</v>
      </c>
      <c r="T79" s="22">
        <f>R79+T78</f>
        <v>338344217.0636422</v>
      </c>
    </row>
    <row r="80" spans="1:20" ht="33" customHeight="1" x14ac:dyDescent="0.25">
      <c r="A80" s="38">
        <v>79</v>
      </c>
      <c r="B80" s="47">
        <v>36</v>
      </c>
      <c r="C80" s="46">
        <v>61</v>
      </c>
      <c r="D80" s="39">
        <v>76</v>
      </c>
      <c r="E80" s="46">
        <v>61</v>
      </c>
      <c r="F80" s="45"/>
      <c r="G80" s="45"/>
      <c r="H80" s="45"/>
      <c r="I80" s="44"/>
      <c r="J80" s="43"/>
      <c r="K80" s="42"/>
      <c r="L80" s="41">
        <v>0</v>
      </c>
      <c r="M80" s="38" t="s">
        <v>23</v>
      </c>
      <c r="N80" s="40" t="s">
        <v>14</v>
      </c>
      <c r="O80" s="39" t="s">
        <v>22</v>
      </c>
      <c r="P80" s="39" t="s">
        <v>21</v>
      </c>
      <c r="Q80" s="39">
        <v>5172872</v>
      </c>
      <c r="R80" s="37">
        <f>S80*Q80</f>
        <v>1662250.4317617866</v>
      </c>
      <c r="S80" s="36">
        <v>0.32133995037220842</v>
      </c>
      <c r="T80" s="35">
        <f>R80+T79</f>
        <v>340006467.49540401</v>
      </c>
    </row>
    <row r="81" spans="1:20" ht="42" customHeight="1" x14ac:dyDescent="0.25">
      <c r="A81" s="21">
        <v>80</v>
      </c>
      <c r="B81" s="34">
        <v>48</v>
      </c>
      <c r="C81" s="33">
        <v>59</v>
      </c>
      <c r="D81" s="25">
        <v>80</v>
      </c>
      <c r="E81" s="33">
        <v>59</v>
      </c>
      <c r="F81" s="31"/>
      <c r="G81" s="31"/>
      <c r="H81" s="31"/>
      <c r="I81" s="30"/>
      <c r="J81" s="29"/>
      <c r="K81" s="28"/>
      <c r="L81" s="48">
        <v>0</v>
      </c>
      <c r="M81" s="21" t="s">
        <v>20</v>
      </c>
      <c r="N81" s="26" t="s">
        <v>14</v>
      </c>
      <c r="O81" s="25" t="s">
        <v>13</v>
      </c>
      <c r="P81" s="25" t="s">
        <v>19</v>
      </c>
      <c r="Q81" s="21">
        <v>614745</v>
      </c>
      <c r="R81" s="24">
        <f>S81*Q81</f>
        <v>614745</v>
      </c>
      <c r="S81" s="23">
        <v>1</v>
      </c>
      <c r="T81" s="22">
        <f>R81+T80</f>
        <v>340621212.49540401</v>
      </c>
    </row>
    <row r="82" spans="1:20" ht="32.1" customHeight="1" x14ac:dyDescent="0.25">
      <c r="A82" s="21">
        <v>81</v>
      </c>
      <c r="B82" s="34">
        <v>48</v>
      </c>
      <c r="C82" s="33">
        <v>59</v>
      </c>
      <c r="D82" s="25">
        <v>80</v>
      </c>
      <c r="E82" s="33">
        <v>59</v>
      </c>
      <c r="F82" s="31"/>
      <c r="G82" s="31"/>
      <c r="H82" s="31"/>
      <c r="I82" s="30"/>
      <c r="J82" s="29"/>
      <c r="K82" s="28"/>
      <c r="L82" s="48">
        <v>0</v>
      </c>
      <c r="M82" s="21" t="s">
        <v>18</v>
      </c>
      <c r="N82" s="26" t="s">
        <v>14</v>
      </c>
      <c r="O82" s="21" t="s">
        <v>17</v>
      </c>
      <c r="P82" s="21" t="s">
        <v>16</v>
      </c>
      <c r="Q82" s="25">
        <v>80128</v>
      </c>
      <c r="R82" s="24">
        <f>S82*Q82</f>
        <v>73128.565858535367</v>
      </c>
      <c r="S82" s="23">
        <v>0.91264683829042736</v>
      </c>
      <c r="T82" s="22">
        <f>R82+T81</f>
        <v>340694341.06126255</v>
      </c>
    </row>
    <row r="83" spans="1:20" ht="40.15" customHeight="1" x14ac:dyDescent="0.25">
      <c r="A83" s="21">
        <v>82</v>
      </c>
      <c r="B83" s="34">
        <v>65</v>
      </c>
      <c r="C83" s="33">
        <v>58</v>
      </c>
      <c r="D83" s="25">
        <v>82</v>
      </c>
      <c r="E83" s="33">
        <v>58</v>
      </c>
      <c r="F83" s="31"/>
      <c r="G83" s="31"/>
      <c r="H83" s="32"/>
      <c r="I83" s="30"/>
      <c r="J83" s="50"/>
      <c r="K83" s="49"/>
      <c r="L83" s="48">
        <v>0</v>
      </c>
      <c r="M83" s="21" t="s">
        <v>15</v>
      </c>
      <c r="N83" s="26" t="s">
        <v>14</v>
      </c>
      <c r="O83" s="25" t="s">
        <v>13</v>
      </c>
      <c r="P83" s="25" t="s">
        <v>12</v>
      </c>
      <c r="Q83" s="25">
        <v>1814085</v>
      </c>
      <c r="R83" s="24">
        <f>S83*Q83</f>
        <v>1814085</v>
      </c>
      <c r="S83" s="23">
        <v>1</v>
      </c>
      <c r="T83" s="22">
        <f>R83+T82</f>
        <v>342508426.06126255</v>
      </c>
    </row>
    <row r="84" spans="1:20" ht="21.75" customHeight="1" x14ac:dyDescent="0.25">
      <c r="A84" s="38">
        <v>83</v>
      </c>
      <c r="B84" s="47">
        <v>27</v>
      </c>
      <c r="C84" s="46">
        <v>62</v>
      </c>
      <c r="D84" s="39">
        <v>83</v>
      </c>
      <c r="E84" s="46">
        <v>57</v>
      </c>
      <c r="F84" s="45"/>
      <c r="G84" s="45"/>
      <c r="H84" s="45"/>
      <c r="I84" s="44"/>
      <c r="J84" s="43"/>
      <c r="K84" s="42"/>
      <c r="L84" s="41">
        <v>-5</v>
      </c>
      <c r="M84" s="38" t="s">
        <v>11</v>
      </c>
      <c r="N84" s="40" t="s">
        <v>7</v>
      </c>
      <c r="O84" s="39" t="s">
        <v>10</v>
      </c>
      <c r="P84" s="39" t="s">
        <v>9</v>
      </c>
      <c r="Q84" s="38">
        <v>116876</v>
      </c>
      <c r="R84" s="37">
        <f>S84*Q84</f>
        <v>23375.200000000001</v>
      </c>
      <c r="S84" s="36">
        <v>0.2</v>
      </c>
      <c r="T84" s="35">
        <f>R84+T83</f>
        <v>342531801.26126254</v>
      </c>
    </row>
    <row r="85" spans="1:20" ht="27.75" customHeight="1" x14ac:dyDescent="0.25">
      <c r="A85" s="21">
        <v>84</v>
      </c>
      <c r="B85" s="34">
        <v>66</v>
      </c>
      <c r="C85" s="33">
        <v>57</v>
      </c>
      <c r="D85" s="25">
        <v>84</v>
      </c>
      <c r="E85" s="33">
        <v>54</v>
      </c>
      <c r="F85" s="31"/>
      <c r="G85" s="32"/>
      <c r="H85" s="31"/>
      <c r="I85" s="30"/>
      <c r="J85" s="29"/>
      <c r="K85" s="28"/>
      <c r="L85" s="27">
        <v>-3</v>
      </c>
      <c r="M85" s="21" t="s">
        <v>8</v>
      </c>
      <c r="N85" s="26" t="s">
        <v>7</v>
      </c>
      <c r="O85" s="25" t="s">
        <v>6</v>
      </c>
      <c r="P85" s="25" t="s">
        <v>5</v>
      </c>
      <c r="Q85" s="25">
        <v>10000000</v>
      </c>
      <c r="R85" s="24">
        <f>S85*Q85</f>
        <v>273615.63517915312</v>
      </c>
      <c r="S85" s="23">
        <v>2.736156351791531E-2</v>
      </c>
      <c r="T85" s="22">
        <f>R85+T84</f>
        <v>342805416.8964417</v>
      </c>
    </row>
    <row r="86" spans="1:20" ht="30.75" customHeight="1" x14ac:dyDescent="0.25">
      <c r="A86" s="21">
        <v>85</v>
      </c>
      <c r="B86" s="20" t="s">
        <v>4</v>
      </c>
      <c r="C86" s="19" t="s">
        <v>4</v>
      </c>
      <c r="D86" s="12" t="s">
        <v>4</v>
      </c>
      <c r="E86" s="19" t="s">
        <v>4</v>
      </c>
      <c r="F86" s="9"/>
      <c r="G86" s="9"/>
      <c r="H86" s="9"/>
      <c r="I86" s="18"/>
      <c r="J86" s="17"/>
      <c r="K86" s="16"/>
      <c r="L86" s="15"/>
      <c r="M86" s="12" t="s">
        <v>3</v>
      </c>
      <c r="N86" s="14" t="s">
        <v>2</v>
      </c>
      <c r="O86" s="13" t="s">
        <v>1</v>
      </c>
      <c r="P86" s="13" t="s">
        <v>0</v>
      </c>
      <c r="Q86" s="12">
        <v>4000000</v>
      </c>
      <c r="R86" s="11">
        <f>S86*Q86</f>
        <v>0</v>
      </c>
      <c r="S86" s="10">
        <v>0</v>
      </c>
      <c r="T86" s="9"/>
    </row>
  </sheetData>
  <mergeCells count="7">
    <mergeCell ref="W6:AA6"/>
    <mergeCell ref="V1:AA1"/>
    <mergeCell ref="V45:Y45"/>
    <mergeCell ref="W2:AA2"/>
    <mergeCell ref="W3:AA3"/>
    <mergeCell ref="W4:AA4"/>
    <mergeCell ref="W5:AA5"/>
  </mergeCells>
  <pageMargins left="0.25" right="0.25" top="0.75" bottom="0.75" header="0.3" footer="0.3"/>
  <pageSetup paperSize="3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IBERG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Kent, Kevin</dc:creator>
  <cp:lastModifiedBy>Kent, Kevin</cp:lastModifiedBy>
  <dcterms:created xsi:type="dcterms:W3CDTF">2022-11-10T15:43:57Z</dcterms:created>
  <dcterms:modified xsi:type="dcterms:W3CDTF">2022-11-10T15:44:35Z</dcterms:modified>
</cp:coreProperties>
</file>